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-120" yWindow="-120" windowWidth="20730" windowHeight="11760"/>
  </bookViews>
  <sheets>
    <sheet name="Chemicko-fyz_lab_stavba" sheetId="32" r:id="rId1"/>
    <sheet name="Ucebna_polyt_stavba" sheetId="24" r:id="rId2"/>
    <sheet name="Hárok2" sheetId="17" state="hidden" r:id="rId3"/>
    <sheet name="Hárok3" sheetId="18" state="hidden" r:id="rId4"/>
  </sheets>
  <definedNames>
    <definedName name="ghghjgh">#REF!</definedName>
    <definedName name="hjkz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7" i="32" l="1"/>
  <c r="I116" i="32" l="1"/>
  <c r="H115" i="32"/>
  <c r="I112" i="32"/>
  <c r="H111" i="32"/>
  <c r="J111" i="32" s="1"/>
  <c r="K111" i="32" s="1"/>
  <c r="H110" i="32"/>
  <c r="J110" i="32" s="1"/>
  <c r="K110" i="32" s="1"/>
  <c r="H109" i="32"/>
  <c r="J109" i="32" s="1"/>
  <c r="H108" i="32"/>
  <c r="J108" i="32" s="1"/>
  <c r="H107" i="32"/>
  <c r="J107" i="32" s="1"/>
  <c r="H103" i="32"/>
  <c r="J103" i="32" s="1"/>
  <c r="K103" i="32" s="1"/>
  <c r="H102" i="32"/>
  <c r="J102" i="32" s="1"/>
  <c r="H101" i="32"/>
  <c r="J101" i="32" s="1"/>
  <c r="H100" i="32"/>
  <c r="J100" i="32" s="1"/>
  <c r="I99" i="32"/>
  <c r="J99" i="32" s="1"/>
  <c r="K99" i="32" s="1"/>
  <c r="I98" i="32"/>
  <c r="J98" i="32" s="1"/>
  <c r="I97" i="32"/>
  <c r="J97" i="32" s="1"/>
  <c r="H96" i="32"/>
  <c r="J96" i="32" s="1"/>
  <c r="H95" i="32"/>
  <c r="J95" i="32" s="1"/>
  <c r="K95" i="32" s="1"/>
  <c r="H94" i="32"/>
  <c r="J94" i="32" s="1"/>
  <c r="K94" i="32" s="1"/>
  <c r="H93" i="32"/>
  <c r="J93" i="32" s="1"/>
  <c r="H92" i="32"/>
  <c r="J92" i="32" s="1"/>
  <c r="H86" i="32"/>
  <c r="I83" i="32"/>
  <c r="H82" i="32"/>
  <c r="J82" i="32" s="1"/>
  <c r="H81" i="32"/>
  <c r="J81" i="32" s="1"/>
  <c r="H80" i="32"/>
  <c r="J80" i="32" s="1"/>
  <c r="K80" i="32" s="1"/>
  <c r="L80" i="32" s="1"/>
  <c r="H79" i="32"/>
  <c r="J79" i="32" s="1"/>
  <c r="H75" i="32"/>
  <c r="J75" i="32" s="1"/>
  <c r="K75" i="32" s="1"/>
  <c r="I74" i="32"/>
  <c r="H73" i="32"/>
  <c r="H69" i="32"/>
  <c r="J69" i="32" s="1"/>
  <c r="K69" i="32" s="1"/>
  <c r="I68" i="32"/>
  <c r="H67" i="32"/>
  <c r="J67" i="32" s="1"/>
  <c r="H66" i="32"/>
  <c r="H62" i="32"/>
  <c r="J62" i="32" s="1"/>
  <c r="K62" i="32" s="1"/>
  <c r="I61" i="32"/>
  <c r="H60" i="32"/>
  <c r="J60" i="32" s="1"/>
  <c r="H59" i="32"/>
  <c r="I56" i="32"/>
  <c r="H55" i="32"/>
  <c r="J55" i="32" s="1"/>
  <c r="K55" i="32" s="1"/>
  <c r="H54" i="32"/>
  <c r="J54" i="32" s="1"/>
  <c r="H53" i="32"/>
  <c r="I50" i="32"/>
  <c r="H49" i="32"/>
  <c r="J49" i="32" s="1"/>
  <c r="K49" i="32" s="1"/>
  <c r="L49" i="32" s="1"/>
  <c r="H48" i="32"/>
  <c r="J48" i="32" s="1"/>
  <c r="H47" i="32"/>
  <c r="J47" i="32" s="1"/>
  <c r="K47" i="32" s="1"/>
  <c r="H46" i="32"/>
  <c r="J46" i="32" s="1"/>
  <c r="H45" i="32"/>
  <c r="J45" i="32" s="1"/>
  <c r="K45" i="32" s="1"/>
  <c r="L45" i="32" s="1"/>
  <c r="H44" i="32"/>
  <c r="J44" i="32" s="1"/>
  <c r="H43" i="32"/>
  <c r="J43" i="32" s="1"/>
  <c r="H42" i="32"/>
  <c r="J42" i="32" s="1"/>
  <c r="H41" i="32"/>
  <c r="J41" i="32" s="1"/>
  <c r="I35" i="32"/>
  <c r="H34" i="32"/>
  <c r="J34" i="32" s="1"/>
  <c r="K34" i="32" s="1"/>
  <c r="H33" i="32"/>
  <c r="J33" i="32" s="1"/>
  <c r="K33" i="32" s="1"/>
  <c r="H32" i="32"/>
  <c r="J32" i="32" s="1"/>
  <c r="H31" i="32"/>
  <c r="J31" i="32" s="1"/>
  <c r="K31" i="32" s="1"/>
  <c r="H30" i="32"/>
  <c r="J30" i="32" s="1"/>
  <c r="K30" i="32" s="1"/>
  <c r="H29" i="32"/>
  <c r="J29" i="32" s="1"/>
  <c r="K29" i="32" s="1"/>
  <c r="H28" i="32"/>
  <c r="J28" i="32" s="1"/>
  <c r="H27" i="32"/>
  <c r="J27" i="32" s="1"/>
  <c r="K27" i="32" s="1"/>
  <c r="L27" i="32" s="1"/>
  <c r="H26" i="32"/>
  <c r="J26" i="32" s="1"/>
  <c r="H25" i="32"/>
  <c r="J25" i="32" s="1"/>
  <c r="H24" i="32"/>
  <c r="J24" i="32" s="1"/>
  <c r="K24" i="32" s="1"/>
  <c r="I21" i="32"/>
  <c r="H20" i="32"/>
  <c r="J20" i="32" s="1"/>
  <c r="K20" i="32" s="1"/>
  <c r="H19" i="32"/>
  <c r="J19" i="32" s="1"/>
  <c r="K19" i="32" s="1"/>
  <c r="H18" i="32"/>
  <c r="J18" i="32" s="1"/>
  <c r="H17" i="32"/>
  <c r="J17" i="32" s="1"/>
  <c r="H16" i="32"/>
  <c r="J16" i="32" s="1"/>
  <c r="K16" i="32" s="1"/>
  <c r="I104" i="24"/>
  <c r="J103" i="24"/>
  <c r="K103" i="24" s="1"/>
  <c r="H103" i="24"/>
  <c r="J102" i="24"/>
  <c r="K102" i="24" s="1"/>
  <c r="L102" i="24" s="1"/>
  <c r="H102" i="24"/>
  <c r="J101" i="24"/>
  <c r="K101" i="24" s="1"/>
  <c r="H101" i="24"/>
  <c r="J100" i="24"/>
  <c r="K100" i="24" s="1"/>
  <c r="H100" i="24"/>
  <c r="J99" i="24"/>
  <c r="H99" i="24"/>
  <c r="J95" i="24"/>
  <c r="K95" i="24" s="1"/>
  <c r="H95" i="24"/>
  <c r="J94" i="24"/>
  <c r="H94" i="24"/>
  <c r="J93" i="24"/>
  <c r="H93" i="24"/>
  <c r="J92" i="24"/>
  <c r="K92" i="24" s="1"/>
  <c r="L92" i="24" s="1"/>
  <c r="H92" i="24"/>
  <c r="J91" i="24"/>
  <c r="K91" i="24" s="1"/>
  <c r="H91" i="24"/>
  <c r="J90" i="24"/>
  <c r="I90" i="24"/>
  <c r="J89" i="24"/>
  <c r="I89" i="24"/>
  <c r="J88" i="24"/>
  <c r="K88" i="24" s="1"/>
  <c r="L88" i="24" s="1"/>
  <c r="I88" i="24"/>
  <c r="J87" i="24"/>
  <c r="H87" i="24"/>
  <c r="J86" i="24"/>
  <c r="H86" i="24"/>
  <c r="J85" i="24"/>
  <c r="H85" i="24"/>
  <c r="J84" i="24"/>
  <c r="K84" i="24" s="1"/>
  <c r="L84" i="24" s="1"/>
  <c r="H84" i="24"/>
  <c r="J83" i="24"/>
  <c r="K83" i="24" s="1"/>
  <c r="H83" i="24"/>
  <c r="I77" i="24"/>
  <c r="J76" i="24"/>
  <c r="H76" i="24"/>
  <c r="H77" i="24" s="1"/>
  <c r="I73" i="24"/>
  <c r="J72" i="24"/>
  <c r="J73" i="24" s="1"/>
  <c r="E73" i="24" s="1"/>
  <c r="H72" i="24"/>
  <c r="H73" i="24" s="1"/>
  <c r="J68" i="24"/>
  <c r="K68" i="24" s="1"/>
  <c r="H68" i="24"/>
  <c r="J67" i="24"/>
  <c r="K67" i="24" s="1"/>
  <c r="I67" i="24"/>
  <c r="I69" i="24" s="1"/>
  <c r="J66" i="24"/>
  <c r="H66" i="24"/>
  <c r="J62" i="24"/>
  <c r="H62" i="24"/>
  <c r="J61" i="24"/>
  <c r="I61" i="24"/>
  <c r="I63" i="24" s="1"/>
  <c r="J60" i="24"/>
  <c r="K60" i="24" s="1"/>
  <c r="L60" i="24" s="1"/>
  <c r="H60" i="24"/>
  <c r="J59" i="24"/>
  <c r="H59" i="24"/>
  <c r="J55" i="24"/>
  <c r="H55" i="24"/>
  <c r="J54" i="24"/>
  <c r="K54" i="24" s="1"/>
  <c r="I54" i="24"/>
  <c r="I56" i="24" s="1"/>
  <c r="J53" i="24"/>
  <c r="K53" i="24" s="1"/>
  <c r="H53" i="24"/>
  <c r="J52" i="24"/>
  <c r="H52" i="24"/>
  <c r="I49" i="24"/>
  <c r="J48" i="24"/>
  <c r="H48" i="24"/>
  <c r="J47" i="24"/>
  <c r="H47" i="24"/>
  <c r="J46" i="24"/>
  <c r="K46" i="24" s="1"/>
  <c r="H46" i="24"/>
  <c r="I43" i="24"/>
  <c r="J42" i="24"/>
  <c r="H42" i="24"/>
  <c r="J41" i="24"/>
  <c r="H41" i="24"/>
  <c r="J40" i="24"/>
  <c r="H40" i="24"/>
  <c r="J39" i="24"/>
  <c r="K39" i="24" s="1"/>
  <c r="H39" i="24"/>
  <c r="J38" i="24"/>
  <c r="H38" i="24"/>
  <c r="J37" i="24"/>
  <c r="H37" i="24"/>
  <c r="J36" i="24"/>
  <c r="H36" i="24"/>
  <c r="I30" i="24"/>
  <c r="J29" i="24"/>
  <c r="K29" i="24" s="1"/>
  <c r="H29" i="24"/>
  <c r="J28" i="24"/>
  <c r="H28" i="24"/>
  <c r="J27" i="24"/>
  <c r="H27" i="24"/>
  <c r="J26" i="24"/>
  <c r="H26" i="24"/>
  <c r="J25" i="24"/>
  <c r="K25" i="24" s="1"/>
  <c r="H25" i="24"/>
  <c r="J24" i="24"/>
  <c r="H24" i="24"/>
  <c r="J23" i="24"/>
  <c r="H23" i="24"/>
  <c r="I20" i="24"/>
  <c r="J19" i="24"/>
  <c r="H19" i="24"/>
  <c r="J18" i="24"/>
  <c r="K18" i="24" s="1"/>
  <c r="H18" i="24"/>
  <c r="J17" i="24"/>
  <c r="H17" i="24"/>
  <c r="J16" i="24"/>
  <c r="H16" i="24"/>
  <c r="I37" i="32" l="1"/>
  <c r="J21" i="32"/>
  <c r="J112" i="32"/>
  <c r="E112" i="32" s="1"/>
  <c r="L103" i="24"/>
  <c r="K72" i="24"/>
  <c r="K73" i="24" s="1"/>
  <c r="H69" i="24"/>
  <c r="I32" i="24"/>
  <c r="L91" i="24"/>
  <c r="J104" i="32"/>
  <c r="H116" i="32"/>
  <c r="J116" i="32" s="1"/>
  <c r="J115" i="32"/>
  <c r="K115" i="32" s="1"/>
  <c r="K116" i="32" s="1"/>
  <c r="L67" i="24"/>
  <c r="H63" i="32"/>
  <c r="J59" i="32"/>
  <c r="K59" i="32" s="1"/>
  <c r="I70" i="32"/>
  <c r="J68" i="32"/>
  <c r="K68" i="32" s="1"/>
  <c r="L68" i="32" s="1"/>
  <c r="L29" i="24"/>
  <c r="H87" i="32"/>
  <c r="J86" i="32"/>
  <c r="J87" i="32" s="1"/>
  <c r="J35" i="32"/>
  <c r="J37" i="32" s="1"/>
  <c r="H70" i="32"/>
  <c r="J66" i="32"/>
  <c r="I63" i="32"/>
  <c r="J61" i="32"/>
  <c r="K61" i="32" s="1"/>
  <c r="J83" i="32"/>
  <c r="H56" i="32"/>
  <c r="J53" i="32"/>
  <c r="J56" i="32" s="1"/>
  <c r="E56" i="32" s="1"/>
  <c r="J50" i="32"/>
  <c r="E50" i="32" s="1"/>
  <c r="I76" i="32"/>
  <c r="J74" i="32"/>
  <c r="K74" i="32" s="1"/>
  <c r="L74" i="32" s="1"/>
  <c r="H76" i="32"/>
  <c r="J73" i="32"/>
  <c r="L29" i="32"/>
  <c r="H50" i="32"/>
  <c r="H83" i="32"/>
  <c r="H112" i="32"/>
  <c r="K25" i="32"/>
  <c r="L25" i="32" s="1"/>
  <c r="L75" i="32"/>
  <c r="L47" i="32"/>
  <c r="K82" i="32"/>
  <c r="L82" i="32" s="1"/>
  <c r="K43" i="32"/>
  <c r="L43" i="32" s="1"/>
  <c r="L31" i="32"/>
  <c r="K90" i="24"/>
  <c r="L90" i="24" s="1"/>
  <c r="K26" i="32"/>
  <c r="L26" i="32" s="1"/>
  <c r="H104" i="32"/>
  <c r="H21" i="32"/>
  <c r="K54" i="32"/>
  <c r="L54" i="32" s="1"/>
  <c r="K26" i="24"/>
  <c r="L26" i="24" s="1"/>
  <c r="K81" i="32"/>
  <c r="L81" i="32" s="1"/>
  <c r="K92" i="32"/>
  <c r="K100" i="32"/>
  <c r="L100" i="32" s="1"/>
  <c r="L111" i="32"/>
  <c r="K36" i="24"/>
  <c r="K42" i="24"/>
  <c r="L42" i="24" s="1"/>
  <c r="K55" i="24"/>
  <c r="L55" i="24" s="1"/>
  <c r="K62" i="24"/>
  <c r="L62" i="24" s="1"/>
  <c r="L101" i="24"/>
  <c r="K40" i="24"/>
  <c r="L40" i="24" s="1"/>
  <c r="L53" i="24"/>
  <c r="L25" i="24"/>
  <c r="K28" i="24"/>
  <c r="L28" i="24" s="1"/>
  <c r="K48" i="24"/>
  <c r="L48" i="24" s="1"/>
  <c r="J77" i="24"/>
  <c r="E77" i="24" s="1"/>
  <c r="K79" i="32"/>
  <c r="L94" i="32"/>
  <c r="K96" i="32"/>
  <c r="L96" i="32" s="1"/>
  <c r="K98" i="32"/>
  <c r="L98" i="32" s="1"/>
  <c r="K102" i="32"/>
  <c r="L102" i="32" s="1"/>
  <c r="K107" i="32"/>
  <c r="L107" i="32" s="1"/>
  <c r="K109" i="32"/>
  <c r="L109" i="32" s="1"/>
  <c r="K23" i="24"/>
  <c r="L23" i="24" s="1"/>
  <c r="K27" i="24"/>
  <c r="L27" i="24" s="1"/>
  <c r="K47" i="24"/>
  <c r="H56" i="24"/>
  <c r="K38" i="24"/>
  <c r="L38" i="24" s="1"/>
  <c r="L95" i="24"/>
  <c r="L46" i="24"/>
  <c r="L18" i="24"/>
  <c r="K24" i="24"/>
  <c r="L24" i="24" s="1"/>
  <c r="L16" i="32"/>
  <c r="K17" i="24"/>
  <c r="L17" i="24" s="1"/>
  <c r="K19" i="24"/>
  <c r="L19" i="24" s="1"/>
  <c r="K37" i="24"/>
  <c r="L37" i="24" s="1"/>
  <c r="K41" i="24"/>
  <c r="L41" i="24" s="1"/>
  <c r="K52" i="24"/>
  <c r="K56" i="24" s="1"/>
  <c r="L54" i="24"/>
  <c r="K59" i="24"/>
  <c r="L59" i="24" s="1"/>
  <c r="K61" i="24"/>
  <c r="L61" i="24" s="1"/>
  <c r="K66" i="24"/>
  <c r="K69" i="24" s="1"/>
  <c r="L68" i="24"/>
  <c r="L83" i="24"/>
  <c r="K85" i="24"/>
  <c r="L85" i="24" s="1"/>
  <c r="K87" i="24"/>
  <c r="L87" i="24" s="1"/>
  <c r="K89" i="24"/>
  <c r="L89" i="24" s="1"/>
  <c r="K93" i="24"/>
  <c r="L93" i="24" s="1"/>
  <c r="L100" i="24"/>
  <c r="L39" i="24"/>
  <c r="K42" i="32"/>
  <c r="L42" i="32" s="1"/>
  <c r="K44" i="32"/>
  <c r="L44" i="32" s="1"/>
  <c r="K46" i="32"/>
  <c r="L46" i="32" s="1"/>
  <c r="K48" i="32"/>
  <c r="L48" i="32" s="1"/>
  <c r="K94" i="24"/>
  <c r="L94" i="24" s="1"/>
  <c r="K86" i="24"/>
  <c r="L86" i="24" s="1"/>
  <c r="L72" i="24"/>
  <c r="L33" i="32"/>
  <c r="L20" i="32"/>
  <c r="K18" i="32"/>
  <c r="L18" i="32" s="1"/>
  <c r="I104" i="32"/>
  <c r="K108" i="32"/>
  <c r="L108" i="32" s="1"/>
  <c r="K101" i="32"/>
  <c r="L101" i="32" s="1"/>
  <c r="K97" i="32"/>
  <c r="L97" i="32" s="1"/>
  <c r="K93" i="32"/>
  <c r="L93" i="32" s="1"/>
  <c r="K67" i="32"/>
  <c r="L67" i="32" s="1"/>
  <c r="K60" i="32"/>
  <c r="L60" i="32" s="1"/>
  <c r="K32" i="32"/>
  <c r="L32" i="32" s="1"/>
  <c r="K28" i="32"/>
  <c r="L28" i="32" s="1"/>
  <c r="K17" i="32"/>
  <c r="L110" i="32"/>
  <c r="L103" i="32"/>
  <c r="L99" i="32"/>
  <c r="L95" i="32"/>
  <c r="L69" i="32"/>
  <c r="L62" i="32"/>
  <c r="L55" i="32"/>
  <c r="L34" i="32"/>
  <c r="L30" i="32"/>
  <c r="L19" i="32"/>
  <c r="H35" i="32"/>
  <c r="K73" i="32"/>
  <c r="K41" i="32"/>
  <c r="L24" i="32"/>
  <c r="E21" i="32"/>
  <c r="K76" i="24"/>
  <c r="K77" i="24" s="1"/>
  <c r="J20" i="24"/>
  <c r="E20" i="24" s="1"/>
  <c r="H30" i="24"/>
  <c r="J43" i="24"/>
  <c r="E43" i="24" s="1"/>
  <c r="J104" i="24"/>
  <c r="K99" i="24"/>
  <c r="J30" i="24"/>
  <c r="H63" i="24"/>
  <c r="I96" i="24"/>
  <c r="H104" i="24"/>
  <c r="H49" i="24"/>
  <c r="J56" i="24"/>
  <c r="J63" i="24"/>
  <c r="J69" i="24"/>
  <c r="H96" i="24"/>
  <c r="H20" i="24"/>
  <c r="H43" i="24"/>
  <c r="J49" i="24"/>
  <c r="J96" i="24"/>
  <c r="I79" i="24"/>
  <c r="I88" i="32" l="1"/>
  <c r="I124" i="32" s="1"/>
  <c r="E35" i="32"/>
  <c r="K53" i="32"/>
  <c r="L53" i="32" s="1"/>
  <c r="K76" i="32"/>
  <c r="K86" i="32"/>
  <c r="K87" i="32" s="1"/>
  <c r="J70" i="32"/>
  <c r="E70" i="32" s="1"/>
  <c r="J76" i="32"/>
  <c r="L61" i="32"/>
  <c r="K83" i="32"/>
  <c r="K66" i="32"/>
  <c r="L66" i="32" s="1"/>
  <c r="K49" i="24"/>
  <c r="L66" i="24"/>
  <c r="L69" i="24" s="1"/>
  <c r="K63" i="24"/>
  <c r="E116" i="32"/>
  <c r="H37" i="32"/>
  <c r="L47" i="24"/>
  <c r="L76" i="24"/>
  <c r="H88" i="32"/>
  <c r="J63" i="32"/>
  <c r="E63" i="32" s="1"/>
  <c r="L112" i="32"/>
  <c r="E87" i="32"/>
  <c r="E76" i="32"/>
  <c r="L92" i="32"/>
  <c r="K104" i="32"/>
  <c r="K56" i="32"/>
  <c r="K112" i="32"/>
  <c r="K21" i="32"/>
  <c r="K63" i="32"/>
  <c r="K35" i="32"/>
  <c r="K50" i="32"/>
  <c r="E83" i="32"/>
  <c r="L35" i="32"/>
  <c r="L17" i="32"/>
  <c r="E104" i="32"/>
  <c r="H79" i="24"/>
  <c r="L86" i="32"/>
  <c r="K96" i="24"/>
  <c r="L30" i="24"/>
  <c r="K43" i="24"/>
  <c r="L63" i="24"/>
  <c r="L77" i="24"/>
  <c r="L73" i="32"/>
  <c r="H32" i="24"/>
  <c r="L59" i="32"/>
  <c r="L96" i="24"/>
  <c r="K30" i="24"/>
  <c r="L36" i="24"/>
  <c r="K104" i="24"/>
  <c r="L99" i="24"/>
  <c r="L115" i="32"/>
  <c r="L41" i="32"/>
  <c r="L73" i="24"/>
  <c r="L52" i="24"/>
  <c r="L79" i="32"/>
  <c r="E37" i="32"/>
  <c r="E56" i="24"/>
  <c r="E30" i="24"/>
  <c r="J32" i="24"/>
  <c r="E32" i="24" s="1"/>
  <c r="E96" i="24"/>
  <c r="E49" i="24"/>
  <c r="E69" i="24"/>
  <c r="E63" i="24"/>
  <c r="E104" i="24"/>
  <c r="I112" i="24"/>
  <c r="J79" i="24"/>
  <c r="H124" i="32" l="1"/>
  <c r="K70" i="32"/>
  <c r="K88" i="32" s="1"/>
  <c r="J88" i="32"/>
  <c r="K79" i="24"/>
  <c r="L116" i="32"/>
  <c r="L50" i="32"/>
  <c r="L83" i="32"/>
  <c r="L56" i="32"/>
  <c r="L76" i="32"/>
  <c r="L104" i="32"/>
  <c r="L70" i="32"/>
  <c r="L63" i="32"/>
  <c r="L49" i="24"/>
  <c r="L87" i="32"/>
  <c r="K37" i="32"/>
  <c r="L21" i="32"/>
  <c r="L37" i="32" s="1"/>
  <c r="H112" i="24"/>
  <c r="L43" i="24"/>
  <c r="L104" i="24"/>
  <c r="L56" i="24"/>
  <c r="E79" i="24"/>
  <c r="E112" i="24" s="1"/>
  <c r="J112" i="24"/>
  <c r="E88" i="32" l="1"/>
  <c r="J124" i="32"/>
  <c r="E124" i="32" s="1"/>
  <c r="L88" i="32"/>
  <c r="K124" i="32"/>
  <c r="L79" i="24"/>
  <c r="L124" i="32" l="1"/>
  <c r="K16" i="24"/>
  <c r="K20" i="24" s="1"/>
  <c r="K32" i="24" s="1"/>
  <c r="K112" i="24" s="1"/>
  <c r="L16" i="24" l="1"/>
  <c r="L20" i="24" s="1"/>
  <c r="L32" i="24" s="1"/>
  <c r="L112" i="24" s="1"/>
</calcChain>
</file>

<file path=xl/sharedStrings.xml><?xml version="1.0" encoding="utf-8"?>
<sst xmlns="http://schemas.openxmlformats.org/spreadsheetml/2006/main" count="590" uniqueCount="221">
  <si>
    <t>súbor</t>
  </si>
  <si>
    <t>Množstvo</t>
  </si>
  <si>
    <t>Por.</t>
  </si>
  <si>
    <t>Kód</t>
  </si>
  <si>
    <t>Kód položky</t>
  </si>
  <si>
    <t>Popis položky, stavebného dielu, remesla,</t>
  </si>
  <si>
    <t>Merná</t>
  </si>
  <si>
    <t>Jednotková</t>
  </si>
  <si>
    <t>Konštrukcie</t>
  </si>
  <si>
    <t>Špecifikovaný</t>
  </si>
  <si>
    <t>Spolu</t>
  </si>
  <si>
    <t>číslo</t>
  </si>
  <si>
    <t>cen.</t>
  </si>
  <si>
    <t>výkaz-výmer</t>
  </si>
  <si>
    <t>výmera</t>
  </si>
  <si>
    <t>jednotka</t>
  </si>
  <si>
    <t>cena</t>
  </si>
  <si>
    <t>materiál</t>
  </si>
  <si>
    <t>PRÁCE A DODÁVKY HSV</t>
  </si>
  <si>
    <t>6 - ÚPRAVY POVRCHOV, PODLAHY, VÝPLNE</t>
  </si>
  <si>
    <t>011</t>
  </si>
  <si>
    <t>m2</t>
  </si>
  <si>
    <t xml:space="preserve">61247-4102   </t>
  </si>
  <si>
    <t>Oprava omietok vnút. stien zo suchých zmesí</t>
  </si>
  <si>
    <t xml:space="preserve">61248-1119   </t>
  </si>
  <si>
    <t>Potiahnutie vnút., alebo vonk. stien a ostatných plôch sklotextilnou mriežkou</t>
  </si>
  <si>
    <t xml:space="preserve">63243-5116   </t>
  </si>
  <si>
    <t>Penetrácia podkladu po PVC podlahovinu</t>
  </si>
  <si>
    <t>kus</t>
  </si>
  <si>
    <t>MAT</t>
  </si>
  <si>
    <t>m</t>
  </si>
  <si>
    <t xml:space="preserve">6 - ÚPRAVY POVRCHOV, PODLAHY, VÝPLNE  spolu: </t>
  </si>
  <si>
    <t>9 - OSTATNÉ KONŠTRUKCIE A PRÁCE</t>
  </si>
  <si>
    <t xml:space="preserve">95290-1111   </t>
  </si>
  <si>
    <t>Vyčistenie budov byt. alebo občian. výstavby pri výške podlažia do 4 m</t>
  </si>
  <si>
    <t>013</t>
  </si>
  <si>
    <t xml:space="preserve">96806-1125   </t>
  </si>
  <si>
    <t>Vyvesenie alebo zavesenie drev. krídiel dvier do 2 m2</t>
  </si>
  <si>
    <t xml:space="preserve">97805-9511   </t>
  </si>
  <si>
    <t>Vybúranie obkladov vnút. z obkladačiek</t>
  </si>
  <si>
    <t xml:space="preserve">97908-1111   </t>
  </si>
  <si>
    <t>Odvoz sute a vybúraných hmôt na skládku do 1 km</t>
  </si>
  <si>
    <t>t</t>
  </si>
  <si>
    <t xml:space="preserve">97908-1121   </t>
  </si>
  <si>
    <t>Odvoz sute a vybúraných hmôt na skládku každý ďalší 1 km</t>
  </si>
  <si>
    <t xml:space="preserve">97908-2111   </t>
  </si>
  <si>
    <t>Vnútrostavenisková doprava sute a vybúraných hmôt do 10 m</t>
  </si>
  <si>
    <t>321</t>
  </si>
  <si>
    <t xml:space="preserve">97908-6112   </t>
  </si>
  <si>
    <t xml:space="preserve">97913-1409   </t>
  </si>
  <si>
    <t>Poplatok za ulož.a znešk.staveb.sute na vymedzených skládkach "O"-ostatný odpad</t>
  </si>
  <si>
    <t>014</t>
  </si>
  <si>
    <t xml:space="preserve">99928-1111   </t>
  </si>
  <si>
    <t>Presun hmôt pre opravy v objektoch výšky do 25 m</t>
  </si>
  <si>
    <t xml:space="preserve">9 - OSTATNÉ KONŠTRUKCIE A PRÁCE  spolu: </t>
  </si>
  <si>
    <t xml:space="preserve">PRÁCE A DODÁVKY HSV  spolu: </t>
  </si>
  <si>
    <t>PRÁCE A DODÁVKY PSV</t>
  </si>
  <si>
    <t>725 - Zariaďovacie predmety</t>
  </si>
  <si>
    <t>721</t>
  </si>
  <si>
    <t xml:space="preserve">72521-1601   </t>
  </si>
  <si>
    <t>Umývadlo keram pripev. na stenu skrutk biele</t>
  </si>
  <si>
    <t xml:space="preserve">72582-0801   </t>
  </si>
  <si>
    <t>Demontáž batérií</t>
  </si>
  <si>
    <t xml:space="preserve">72582-1200   </t>
  </si>
  <si>
    <t>Batéria umývadlová nástenná G 1/2 x 150 štandardná kvalita</t>
  </si>
  <si>
    <t xml:space="preserve">72586-0010   </t>
  </si>
  <si>
    <t xml:space="preserve">72586-0311   </t>
  </si>
  <si>
    <t xml:space="preserve">99872-5201   </t>
  </si>
  <si>
    <t>Presun hmôt pre zariaď. predmety v objektoch výšky do 6 m</t>
  </si>
  <si>
    <t>%</t>
  </si>
  <si>
    <t xml:space="preserve">725 - Zariaďovacie predmety  spolu: </t>
  </si>
  <si>
    <t>735 - Vykurovacie telesá</t>
  </si>
  <si>
    <t>731</t>
  </si>
  <si>
    <t xml:space="preserve">73511-1810   </t>
  </si>
  <si>
    <t>Demontáž radiátorov</t>
  </si>
  <si>
    <t xml:space="preserve">73515-2111   </t>
  </si>
  <si>
    <t xml:space="preserve">99873-5201   </t>
  </si>
  <si>
    <t>Presun hmôt pre vykur. telesá UK v objektoch výšky do 6 m</t>
  </si>
  <si>
    <t xml:space="preserve">735 - Vykurovacie telesá  spolu: </t>
  </si>
  <si>
    <t>766 - Konštrukcie stolárske</t>
  </si>
  <si>
    <t>766</t>
  </si>
  <si>
    <t xml:space="preserve">76666-1413   </t>
  </si>
  <si>
    <t>Montáž dvier kom. otv. protipož. do zár. 1-kr. do 0,8m</t>
  </si>
  <si>
    <t xml:space="preserve">611 000004   </t>
  </si>
  <si>
    <t xml:space="preserve">766 - Konštrukcie stolárske  spolu: </t>
  </si>
  <si>
    <t>776 - Podlahy povlakové</t>
  </si>
  <si>
    <t>775</t>
  </si>
  <si>
    <t xml:space="preserve">77651-1820   </t>
  </si>
  <si>
    <t>Odstránenie povlakových podláh lepených s podložkou</t>
  </si>
  <si>
    <t xml:space="preserve">77652-1100   </t>
  </si>
  <si>
    <t>Lepenie povlakových podláh plastových pásov</t>
  </si>
  <si>
    <t xml:space="preserve">284 102450   </t>
  </si>
  <si>
    <t>Podlahovina PVC</t>
  </si>
  <si>
    <t xml:space="preserve">99877-6201   </t>
  </si>
  <si>
    <t>Presun hmôt pre podlahy povlakové v objektoch výšky do 6 m</t>
  </si>
  <si>
    <t xml:space="preserve">776 - Podlahy povlakové  spolu: </t>
  </si>
  <si>
    <t>781 - Obklady z obkladačiek a dosiek</t>
  </si>
  <si>
    <t>771</t>
  </si>
  <si>
    <t xml:space="preserve">78144-6364   </t>
  </si>
  <si>
    <t>Montáž obkladov stien z obkladačiek keramických do tmelu</t>
  </si>
  <si>
    <t xml:space="preserve">597 000004   </t>
  </si>
  <si>
    <t>Keramický obklad štandard bez listel</t>
  </si>
  <si>
    <t xml:space="preserve">99878-1201   </t>
  </si>
  <si>
    <t>Presun hmôt pre obklady keramické v objektoch výšky do 6 m</t>
  </si>
  <si>
    <t xml:space="preserve">781 - Obklady z obkladačiek a dosiek  spolu: </t>
  </si>
  <si>
    <t>783 - Nátery</t>
  </si>
  <si>
    <t>783</t>
  </si>
  <si>
    <t xml:space="preserve">78320-1811   </t>
  </si>
  <si>
    <t xml:space="preserve">78322-5100   </t>
  </si>
  <si>
    <t>Nátery kov. stav. doplnk. konštr. syntet. dvojnás.+1x email</t>
  </si>
  <si>
    <t xml:space="preserve">783 - Nátery  spolu: </t>
  </si>
  <si>
    <t>784 - Maľby</t>
  </si>
  <si>
    <t>784</t>
  </si>
  <si>
    <t xml:space="preserve">78440-1800   </t>
  </si>
  <si>
    <t>Maľby stien a stropov biele</t>
  </si>
  <si>
    <t xml:space="preserve">784 - Maľby  spolu: </t>
  </si>
  <si>
    <t xml:space="preserve">PRÁCE A DODÁVKY PSV  spolu: </t>
  </si>
  <si>
    <t>PRÁCE A DODÁVKY M</t>
  </si>
  <si>
    <t>M21 - 155 Elektromontáže</t>
  </si>
  <si>
    <t>921</t>
  </si>
  <si>
    <t xml:space="preserve">348 0714081  </t>
  </si>
  <si>
    <t xml:space="preserve">M21 - 155 Elektromontáže  spolu: </t>
  </si>
  <si>
    <t>Za rozpočet celkom</t>
  </si>
  <si>
    <t>DPH</t>
  </si>
  <si>
    <t>bez DPH</t>
  </si>
  <si>
    <t>s DPH</t>
  </si>
  <si>
    <t xml:space="preserve">78381-2100   </t>
  </si>
  <si>
    <t>Nátery omietok stien olejové dvojnásobné +1x email</t>
  </si>
  <si>
    <t xml:space="preserve">78381-2190   </t>
  </si>
  <si>
    <t>Nátery omietok stien olejové napustenie</t>
  </si>
  <si>
    <t>Protipožiarne dvere 900/2100</t>
  </si>
  <si>
    <t xml:space="preserve">99876-6201   </t>
  </si>
  <si>
    <t>Presun hmôt pre konštr. stolárske v objektoch výšky do 6 m</t>
  </si>
  <si>
    <t xml:space="preserve">21012-0414   </t>
  </si>
  <si>
    <t>Istič LTN 10B/1, 10A, OEZ Letohrad</t>
  </si>
  <si>
    <t xml:space="preserve">21012-0415   </t>
  </si>
  <si>
    <t>Istič LTN 16B/1, 16A, OEZ Letohrad</t>
  </si>
  <si>
    <t xml:space="preserve">21012-0471   </t>
  </si>
  <si>
    <t>Prúdový chránič OFI140/3N/0,03, 40A, 0,03</t>
  </si>
  <si>
    <t>Svietidlo žiarivkové stropné AD-CLASSIC A1 PAR-V2, OMS, 4x18W</t>
  </si>
  <si>
    <t xml:space="preserve">348 0714082  </t>
  </si>
  <si>
    <t>Svietidlo žiarivkové nástenné UX-PLAST E II, OMS</t>
  </si>
  <si>
    <t xml:space="preserve">348 0714085  </t>
  </si>
  <si>
    <t>Zásuvka jednofázová 1f - 230V, 50Hz, dvojitá</t>
  </si>
  <si>
    <t xml:space="preserve">21027-102    </t>
  </si>
  <si>
    <t>Kábel CY 4mm2</t>
  </si>
  <si>
    <t xml:space="preserve">21027-1021   </t>
  </si>
  <si>
    <t>Kábel 1-CYKY-J 3x1,5mm2</t>
  </si>
  <si>
    <t xml:space="preserve">21027-1022   </t>
  </si>
  <si>
    <t>Kábel 1-CYKY-J 3x2,5mm2</t>
  </si>
  <si>
    <t xml:space="preserve">21080-0524   </t>
  </si>
  <si>
    <t>Prepojovací vodič CYA 2,5 mm2</t>
  </si>
  <si>
    <t>hod</t>
  </si>
  <si>
    <t xml:space="preserve">21329-1000   </t>
  </si>
  <si>
    <t>Spracovanie východiskovej revízie a vypracovanie správy</t>
  </si>
  <si>
    <t>M22 - 156 Montáž oznam. signal. a zab. zariadení</t>
  </si>
  <si>
    <t>922</t>
  </si>
  <si>
    <t xml:space="preserve">22006-0931   </t>
  </si>
  <si>
    <t>Kábel  TCEPKPFLE 3xXN 0,6</t>
  </si>
  <si>
    <t xml:space="preserve">22006-0932   </t>
  </si>
  <si>
    <t>Kábel  PCXHE-R  4x2x0,5</t>
  </si>
  <si>
    <t xml:space="preserve">22030-1207   </t>
  </si>
  <si>
    <t>Zásuvka telefónna RJ12</t>
  </si>
  <si>
    <t xml:space="preserve">22030-1208   </t>
  </si>
  <si>
    <t>Zásuvka dátová RJ45</t>
  </si>
  <si>
    <t xml:space="preserve">M22 - 156 Montáž oznam. signal. a zab. zariadení  spolu: </t>
  </si>
  <si>
    <t>Chemicko-fyzikálne laboratórium</t>
  </si>
  <si>
    <t>Učebňa Polytechniky</t>
  </si>
  <si>
    <t xml:space="preserve">64899-1112   </t>
  </si>
  <si>
    <t>Osadenie a dodávka parapetných dosák š.500 mm z plastických hmôt</t>
  </si>
  <si>
    <t xml:space="preserve">72521-0821   </t>
  </si>
  <si>
    <t>Demontáž umývadiel bez výtokových armatúr</t>
  </si>
  <si>
    <t>Zápachová uzávierka pre umývadlo alebo drez štandardná kvalita</t>
  </si>
  <si>
    <t>Demontáž zápachovej uzávierky pre zariaďovacie predmety</t>
  </si>
  <si>
    <t>Vykurovacie teleso panelové jednoradové</t>
  </si>
  <si>
    <t xml:space="preserve">76631-1811   </t>
  </si>
  <si>
    <t>Demontáž drevených parapet. dosiek</t>
  </si>
  <si>
    <t xml:space="preserve">21011-0023   </t>
  </si>
  <si>
    <t>Prepínač striedavý radenie 5, 10A, 250V</t>
  </si>
  <si>
    <t xml:space="preserve">21011-0208   </t>
  </si>
  <si>
    <t>Vypínač jednopólový radenie 1, 10A, 250V</t>
  </si>
  <si>
    <t>Svietidlo žiarivkové stropné AD-CLASSIC A1 PAR MAT FD OMS, 4x18W</t>
  </si>
  <si>
    <t xml:space="preserve">22026-0004   </t>
  </si>
  <si>
    <t>Univerzálna inštalačná krabica</t>
  </si>
  <si>
    <t xml:space="preserve">63131-2141   </t>
  </si>
  <si>
    <t>Doplnenie jestvujúcich mazanín betónom prostým rýhy</t>
  </si>
  <si>
    <t>m3</t>
  </si>
  <si>
    <t>Osadenie a dodávka parapetných dosák š.700 mm z plastických hmôt</t>
  </si>
  <si>
    <t xml:space="preserve">97103-3451   </t>
  </si>
  <si>
    <t>Vybúr. otvorov do 0,25 m2 murivo tehl. hr. do 45 cm</t>
  </si>
  <si>
    <t xml:space="preserve">97404-2553   </t>
  </si>
  <si>
    <t>Vysekanie rýh v podlahe</t>
  </si>
  <si>
    <t xml:space="preserve">97908-2121   </t>
  </si>
  <si>
    <t>Vnútrost. doprava sute a vybúraných hmôt každých ďalších 5 m</t>
  </si>
  <si>
    <t>Nakladanie  sute a vybúraných hmôt</t>
  </si>
  <si>
    <t xml:space="preserve">72531-0821   </t>
  </si>
  <si>
    <t>Demontáž drezov jednodielnych</t>
  </si>
  <si>
    <t xml:space="preserve">72531-9101   </t>
  </si>
  <si>
    <t>Montáž drezov jednoduchých</t>
  </si>
  <si>
    <t>Protipožiarne dvere 800,900/2100</t>
  </si>
  <si>
    <t>Odstránenie náterov z kov. stav. doplnk. konštr. "zárubne"</t>
  </si>
  <si>
    <t xml:space="preserve">M24 - 158 Montáž VZT zariadení </t>
  </si>
  <si>
    <t>924</t>
  </si>
  <si>
    <t xml:space="preserve">24001-0000   </t>
  </si>
  <si>
    <t>Vzduchotechnika D+M rúr, ventilátorov</t>
  </si>
  <si>
    <t>kompl</t>
  </si>
  <si>
    <t xml:space="preserve">M24 - 158 Montáž VZT zariadení  spolu: </t>
  </si>
  <si>
    <t>Verejný obstarávateľ</t>
  </si>
  <si>
    <t>Zákazka:</t>
  </si>
  <si>
    <t>ZŠ Bieloruská 1 - Zlepšenie kľúčových kompetencií žiakov, stavebné práce</t>
  </si>
  <si>
    <t xml:space="preserve">Podrobný položkový  rozpočet stavby </t>
  </si>
  <si>
    <t>Rozpočet vypracoval:</t>
  </si>
  <si>
    <t>Dátum a miesto:</t>
  </si>
  <si>
    <t>podpis a pečiatka</t>
  </si>
  <si>
    <t>Meno a priezvisko štatutárneho orgánu</t>
  </si>
  <si>
    <t>Mestská časť Bratislava - Podunajské Biskupice, Trojičné námestie 11, Bratislava MČ - Podunajské Biskupice, IČO 00641383</t>
  </si>
  <si>
    <t xml:space="preserve">Identifikácia uchádzača: </t>
  </si>
  <si>
    <t xml:space="preserve">Platca DPH: </t>
  </si>
  <si>
    <t>uviedťe</t>
  </si>
  <si>
    <t>Uvedťe - Obchodný názov, sídlo, IČO</t>
  </si>
  <si>
    <r>
      <t xml:space="preserve">Príloha č. 2A </t>
    </r>
    <r>
      <rPr>
        <sz val="12"/>
        <rFont val="Arial Narrow"/>
        <family val="2"/>
        <charset val="238"/>
      </rPr>
      <t>k výzve na predkladanie ponúk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</si>
</sst>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b/>
      <sz val="10"/>
      <name val="Arial Narrow"/>
      <family val="2"/>
      <charset val="238"/>
    </font>
    <font>
      <sz val="8"/>
      <name val="Calibri"/>
      <family val="2"/>
      <charset val="238"/>
    </font>
    <font>
      <b/>
      <i/>
      <sz val="8"/>
      <name val="Arial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0"/>
      <color indexed="9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b/>
      <sz val="11"/>
      <name val="Arial Narrow"/>
      <family val="2"/>
      <charset val="238"/>
    </font>
    <font>
      <sz val="8"/>
      <color rgb="FFFF0000"/>
      <name val="Arial Narrow"/>
      <family val="2"/>
      <charset val="238"/>
    </font>
    <font>
      <sz val="11"/>
      <color rgb="FFFF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4" fillId="0" borderId="0" applyFont="0" applyFill="0" applyBorder="0" applyAlignment="0" applyProtection="0"/>
    <xf numFmtId="0" fontId="3" fillId="0" borderId="0"/>
  </cellStyleXfs>
  <cellXfs count="63">
    <xf numFmtId="0" fontId="0" fillId="0" borderId="0" xfId="0"/>
    <xf numFmtId="0" fontId="2" fillId="0" borderId="0" xfId="0" applyFont="1"/>
    <xf numFmtId="0" fontId="6" fillId="0" borderId="3" xfId="0" applyFont="1" applyBorder="1" applyAlignment="1" applyProtection="1">
      <alignment horizontal="center" vertical="center"/>
    </xf>
    <xf numFmtId="164" fontId="6" fillId="0" borderId="8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4" fontId="6" fillId="0" borderId="0" xfId="0" applyNumberFormat="1" applyFont="1" applyAlignment="1" applyProtection="1">
      <alignment vertical="center"/>
    </xf>
    <xf numFmtId="164" fontId="6" fillId="0" borderId="0" xfId="0" applyNumberFormat="1" applyFont="1" applyAlignment="1" applyProtection="1">
      <alignment vertical="center"/>
    </xf>
    <xf numFmtId="0" fontId="7" fillId="0" borderId="0" xfId="3" applyFont="1" applyAlignment="1">
      <alignment vertical="center"/>
    </xf>
    <xf numFmtId="49" fontId="8" fillId="0" borderId="0" xfId="3" applyNumberFormat="1" applyFont="1" applyAlignment="1">
      <alignment vertical="center"/>
    </xf>
    <xf numFmtId="0" fontId="8" fillId="0" borderId="0" xfId="3" applyFont="1" applyAlignment="1">
      <alignment vertical="center"/>
    </xf>
    <xf numFmtId="49" fontId="6" fillId="0" borderId="0" xfId="0" applyNumberFormat="1" applyFont="1" applyAlignment="1" applyProtection="1">
      <alignment vertical="center"/>
    </xf>
    <xf numFmtId="49" fontId="6" fillId="0" borderId="0" xfId="0" applyNumberFormat="1" applyFont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9" fontId="6" fillId="0" borderId="3" xfId="2" applyFont="1" applyBorder="1" applyAlignment="1" applyProtection="1">
      <alignment horizontal="center" vertical="center"/>
    </xf>
    <xf numFmtId="164" fontId="6" fillId="0" borderId="9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49" fontId="5" fillId="0" borderId="0" xfId="0" applyNumberFormat="1" applyFont="1" applyAlignment="1" applyProtection="1">
      <alignment vertical="center"/>
    </xf>
    <xf numFmtId="49" fontId="5" fillId="0" borderId="0" xfId="0" applyNumberFormat="1" applyFont="1" applyAlignment="1" applyProtection="1">
      <alignment horizontal="left" vertical="center" wrapText="1"/>
    </xf>
    <xf numFmtId="49" fontId="6" fillId="0" borderId="0" xfId="0" applyNumberFormat="1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right" vertical="center"/>
    </xf>
    <xf numFmtId="49" fontId="5" fillId="0" borderId="0" xfId="0" applyNumberFormat="1" applyFont="1" applyAlignment="1" applyProtection="1">
      <alignment horizontal="center" vertical="center"/>
    </xf>
    <xf numFmtId="164" fontId="5" fillId="0" borderId="0" xfId="0" applyNumberFormat="1" applyFont="1" applyAlignment="1" applyProtection="1">
      <alignment vertical="center"/>
    </xf>
    <xf numFmtId="4" fontId="5" fillId="0" borderId="0" xfId="0" applyNumberFormat="1" applyFont="1" applyAlignment="1" applyProtection="1">
      <alignment vertical="center"/>
    </xf>
    <xf numFmtId="49" fontId="15" fillId="0" borderId="0" xfId="3" applyNumberFormat="1" applyFont="1" applyAlignment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164" fontId="6" fillId="0" borderId="4" xfId="0" applyNumberFormat="1" applyFont="1" applyBorder="1" applyAlignment="1" applyProtection="1">
      <alignment horizontal="center" vertical="center"/>
    </xf>
    <xf numFmtId="164" fontId="6" fillId="0" borderId="4" xfId="0" applyNumberFormat="1" applyFont="1" applyBorder="1" applyAlignment="1" applyProtection="1">
      <alignment horizontal="center" vertical="center"/>
    </xf>
    <xf numFmtId="0" fontId="7" fillId="0" borderId="0" xfId="3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49" fontId="15" fillId="0" borderId="0" xfId="3" applyNumberFormat="1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</xf>
    <xf numFmtId="2" fontId="6" fillId="0" borderId="0" xfId="0" applyNumberFormat="1" applyFont="1" applyAlignment="1" applyProtection="1">
      <alignment horizontal="center" vertical="center"/>
    </xf>
    <xf numFmtId="49" fontId="6" fillId="0" borderId="0" xfId="0" applyNumberFormat="1" applyFont="1" applyAlignment="1" applyProtection="1">
      <alignment horizontal="right" vertical="center" wrapText="1"/>
    </xf>
    <xf numFmtId="49" fontId="5" fillId="0" borderId="0" xfId="0" applyNumberFormat="1" applyFont="1" applyAlignment="1" applyProtection="1">
      <alignment horizontal="right" vertical="center" wrapText="1"/>
    </xf>
    <xf numFmtId="2" fontId="6" fillId="0" borderId="0" xfId="0" applyNumberFormat="1" applyFont="1" applyAlignment="1" applyProtection="1">
      <alignment vertical="center"/>
    </xf>
    <xf numFmtId="2" fontId="5" fillId="0" borderId="0" xfId="0" applyNumberFormat="1" applyFont="1" applyAlignment="1" applyProtection="1">
      <alignment vertical="center"/>
    </xf>
    <xf numFmtId="49" fontId="19" fillId="0" borderId="0" xfId="0" applyNumberFormat="1" applyFont="1" applyAlignment="1" applyProtection="1">
      <alignment horizontal="left" vertical="center" wrapText="1"/>
    </xf>
    <xf numFmtId="49" fontId="18" fillId="0" borderId="0" xfId="0" applyNumberFormat="1" applyFont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6" fillId="2" borderId="0" xfId="0" applyFont="1" applyFill="1" applyAlignment="1" applyProtection="1">
      <alignment horizontal="right" vertical="center"/>
    </xf>
    <xf numFmtId="0" fontId="18" fillId="4" borderId="0" xfId="0" applyFont="1" applyFill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left" vertical="center"/>
    </xf>
    <xf numFmtId="0" fontId="14" fillId="2" borderId="2" xfId="0" applyFont="1" applyFill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center"/>
    </xf>
    <xf numFmtId="0" fontId="19" fillId="0" borderId="11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18" fillId="2" borderId="12" xfId="0" applyFont="1" applyFill="1" applyBorder="1" applyAlignment="1" applyProtection="1">
      <alignment horizontal="center" vertical="center"/>
    </xf>
    <xf numFmtId="0" fontId="18" fillId="2" borderId="13" xfId="0" applyFont="1" applyFill="1" applyBorder="1" applyAlignment="1" applyProtection="1">
      <alignment horizontal="center" vertical="center"/>
    </xf>
    <xf numFmtId="0" fontId="18" fillId="2" borderId="14" xfId="0" applyFont="1" applyFill="1" applyBorder="1" applyAlignment="1" applyProtection="1">
      <alignment horizontal="center" vertical="center"/>
    </xf>
    <xf numFmtId="0" fontId="20" fillId="0" borderId="12" xfId="0" applyFont="1" applyBorder="1" applyAlignment="1" applyProtection="1">
      <alignment horizontal="center" vertical="center"/>
    </xf>
    <xf numFmtId="0" fontId="20" fillId="0" borderId="13" xfId="0" applyFont="1" applyBorder="1" applyAlignment="1" applyProtection="1">
      <alignment horizontal="center" vertical="center"/>
    </xf>
    <xf numFmtId="0" fontId="20" fillId="0" borderId="14" xfId="0" applyFont="1" applyBorder="1" applyAlignment="1" applyProtection="1">
      <alignment horizontal="center" vertical="center"/>
    </xf>
    <xf numFmtId="0" fontId="11" fillId="3" borderId="7" xfId="0" applyFont="1" applyFill="1" applyBorder="1" applyAlignment="1" applyProtection="1">
      <alignment horizontal="left" vertical="center" wrapText="1"/>
    </xf>
    <xf numFmtId="0" fontId="11" fillId="3" borderId="5" xfId="0" applyFont="1" applyFill="1" applyBorder="1" applyAlignment="1" applyProtection="1">
      <alignment horizontal="left" vertical="center" wrapText="1"/>
    </xf>
    <xf numFmtId="0" fontId="11" fillId="3" borderId="10" xfId="0" applyFont="1" applyFill="1" applyBorder="1" applyAlignment="1" applyProtection="1">
      <alignment horizontal="center" vertical="center"/>
    </xf>
    <xf numFmtId="0" fontId="11" fillId="3" borderId="6" xfId="0" applyFont="1" applyFill="1" applyBorder="1" applyAlignment="1" applyProtection="1">
      <alignment horizontal="center" vertical="center"/>
    </xf>
  </cellXfs>
  <cellStyles count="4">
    <cellStyle name="Normálna" xfId="0" builtinId="0"/>
    <cellStyle name="Normálna 2" xfId="1"/>
    <cellStyle name="normálne_KLs" xfId="3"/>
    <cellStyle name="Percentá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5"/>
  <sheetViews>
    <sheetView tabSelected="1" zoomScale="130" zoomScaleNormal="130" workbookViewId="0">
      <selection activeCell="A118" sqref="A118"/>
    </sheetView>
  </sheetViews>
  <sheetFormatPr defaultRowHeight="12.75" x14ac:dyDescent="0.25"/>
  <cols>
    <col min="1" max="1" width="6.7109375" style="18" customWidth="1"/>
    <col min="2" max="2" width="3.7109375" style="12" customWidth="1"/>
    <col min="3" max="3" width="11" style="11" customWidth="1"/>
    <col min="4" max="4" width="55.140625" style="21" customWidth="1"/>
    <col min="5" max="5" width="11.28515625" style="7" customWidth="1"/>
    <col min="6" max="6" width="5.85546875" style="5" customWidth="1"/>
    <col min="7" max="7" width="8.7109375" style="6" customWidth="1"/>
    <col min="8" max="8" width="9.7109375" style="6" customWidth="1"/>
    <col min="9" max="9" width="9.28515625" style="6" customWidth="1"/>
    <col min="10" max="10" width="7.7109375" style="6" customWidth="1"/>
    <col min="11" max="11" width="7.42578125" style="7" customWidth="1"/>
    <col min="12" max="12" width="8.28515625" style="7" customWidth="1"/>
    <col min="13" max="13" width="4.28515625" style="36" customWidth="1"/>
    <col min="14" max="14" width="8.28515625" style="5" customWidth="1"/>
    <col min="15" max="15" width="8.7109375" style="5" customWidth="1"/>
    <col min="16" max="253" width="9.140625" style="5"/>
    <col min="254" max="254" width="6.7109375" style="5" customWidth="1"/>
    <col min="255" max="255" width="3.7109375" style="5" customWidth="1"/>
    <col min="256" max="256" width="9.42578125" style="5" customWidth="1"/>
    <col min="257" max="257" width="55.140625" style="5" customWidth="1"/>
    <col min="258" max="258" width="11.28515625" style="5" customWidth="1"/>
    <col min="259" max="259" width="5.85546875" style="5" customWidth="1"/>
    <col min="260" max="260" width="8.7109375" style="5" customWidth="1"/>
    <col min="261" max="261" width="9.7109375" style="5" customWidth="1"/>
    <col min="262" max="262" width="9.28515625" style="5" customWidth="1"/>
    <col min="263" max="263" width="7.7109375" style="5" customWidth="1"/>
    <col min="264" max="264" width="7.42578125" style="5" customWidth="1"/>
    <col min="265" max="265" width="8.28515625" style="5" customWidth="1"/>
    <col min="266" max="267" width="7" style="5" customWidth="1"/>
    <col min="268" max="268" width="24.85546875" style="5" customWidth="1"/>
    <col min="269" max="269" width="4.28515625" style="5" customWidth="1"/>
    <col min="270" max="270" width="8.28515625" style="5" customWidth="1"/>
    <col min="271" max="271" width="8.7109375" style="5" customWidth="1"/>
    <col min="272" max="509" width="9.140625" style="5"/>
    <col min="510" max="510" width="6.7109375" style="5" customWidth="1"/>
    <col min="511" max="511" width="3.7109375" style="5" customWidth="1"/>
    <col min="512" max="512" width="9.42578125" style="5" customWidth="1"/>
    <col min="513" max="513" width="55.140625" style="5" customWidth="1"/>
    <col min="514" max="514" width="11.28515625" style="5" customWidth="1"/>
    <col min="515" max="515" width="5.85546875" style="5" customWidth="1"/>
    <col min="516" max="516" width="8.7109375" style="5" customWidth="1"/>
    <col min="517" max="517" width="9.7109375" style="5" customWidth="1"/>
    <col min="518" max="518" width="9.28515625" style="5" customWidth="1"/>
    <col min="519" max="519" width="7.7109375" style="5" customWidth="1"/>
    <col min="520" max="520" width="7.42578125" style="5" customWidth="1"/>
    <col min="521" max="521" width="8.28515625" style="5" customWidth="1"/>
    <col min="522" max="523" width="7" style="5" customWidth="1"/>
    <col min="524" max="524" width="24.85546875" style="5" customWidth="1"/>
    <col min="525" max="525" width="4.28515625" style="5" customWidth="1"/>
    <col min="526" max="526" width="8.28515625" style="5" customWidth="1"/>
    <col min="527" max="527" width="8.7109375" style="5" customWidth="1"/>
    <col min="528" max="765" width="9.140625" style="5"/>
    <col min="766" max="766" width="6.7109375" style="5" customWidth="1"/>
    <col min="767" max="767" width="3.7109375" style="5" customWidth="1"/>
    <col min="768" max="768" width="9.42578125" style="5" customWidth="1"/>
    <col min="769" max="769" width="55.140625" style="5" customWidth="1"/>
    <col min="770" max="770" width="11.28515625" style="5" customWidth="1"/>
    <col min="771" max="771" width="5.85546875" style="5" customWidth="1"/>
    <col min="772" max="772" width="8.7109375" style="5" customWidth="1"/>
    <col min="773" max="773" width="9.7109375" style="5" customWidth="1"/>
    <col min="774" max="774" width="9.28515625" style="5" customWidth="1"/>
    <col min="775" max="775" width="7.7109375" style="5" customWidth="1"/>
    <col min="776" max="776" width="7.42578125" style="5" customWidth="1"/>
    <col min="777" max="777" width="8.28515625" style="5" customWidth="1"/>
    <col min="778" max="779" width="7" style="5" customWidth="1"/>
    <col min="780" max="780" width="24.85546875" style="5" customWidth="1"/>
    <col min="781" max="781" width="4.28515625" style="5" customWidth="1"/>
    <col min="782" max="782" width="8.28515625" style="5" customWidth="1"/>
    <col min="783" max="783" width="8.7109375" style="5" customWidth="1"/>
    <col min="784" max="1021" width="9.140625" style="5"/>
    <col min="1022" max="1022" width="6.7109375" style="5" customWidth="1"/>
    <col min="1023" max="1023" width="3.7109375" style="5" customWidth="1"/>
    <col min="1024" max="1024" width="9.42578125" style="5" customWidth="1"/>
    <col min="1025" max="1025" width="55.140625" style="5" customWidth="1"/>
    <col min="1026" max="1026" width="11.28515625" style="5" customWidth="1"/>
    <col min="1027" max="1027" width="5.85546875" style="5" customWidth="1"/>
    <col min="1028" max="1028" width="8.7109375" style="5" customWidth="1"/>
    <col min="1029" max="1029" width="9.7109375" style="5" customWidth="1"/>
    <col min="1030" max="1030" width="9.28515625" style="5" customWidth="1"/>
    <col min="1031" max="1031" width="7.7109375" style="5" customWidth="1"/>
    <col min="1032" max="1032" width="7.42578125" style="5" customWidth="1"/>
    <col min="1033" max="1033" width="8.28515625" style="5" customWidth="1"/>
    <col min="1034" max="1035" width="7" style="5" customWidth="1"/>
    <col min="1036" max="1036" width="24.85546875" style="5" customWidth="1"/>
    <col min="1037" max="1037" width="4.28515625" style="5" customWidth="1"/>
    <col min="1038" max="1038" width="8.28515625" style="5" customWidth="1"/>
    <col min="1039" max="1039" width="8.7109375" style="5" customWidth="1"/>
    <col min="1040" max="1277" width="9.140625" style="5"/>
    <col min="1278" max="1278" width="6.7109375" style="5" customWidth="1"/>
    <col min="1279" max="1279" width="3.7109375" style="5" customWidth="1"/>
    <col min="1280" max="1280" width="9.42578125" style="5" customWidth="1"/>
    <col min="1281" max="1281" width="55.140625" style="5" customWidth="1"/>
    <col min="1282" max="1282" width="11.28515625" style="5" customWidth="1"/>
    <col min="1283" max="1283" width="5.85546875" style="5" customWidth="1"/>
    <col min="1284" max="1284" width="8.7109375" style="5" customWidth="1"/>
    <col min="1285" max="1285" width="9.7109375" style="5" customWidth="1"/>
    <col min="1286" max="1286" width="9.28515625" style="5" customWidth="1"/>
    <col min="1287" max="1287" width="7.7109375" style="5" customWidth="1"/>
    <col min="1288" max="1288" width="7.42578125" style="5" customWidth="1"/>
    <col min="1289" max="1289" width="8.28515625" style="5" customWidth="1"/>
    <col min="1290" max="1291" width="7" style="5" customWidth="1"/>
    <col min="1292" max="1292" width="24.85546875" style="5" customWidth="1"/>
    <col min="1293" max="1293" width="4.28515625" style="5" customWidth="1"/>
    <col min="1294" max="1294" width="8.28515625" style="5" customWidth="1"/>
    <col min="1295" max="1295" width="8.7109375" style="5" customWidth="1"/>
    <col min="1296" max="1533" width="9.140625" style="5"/>
    <col min="1534" max="1534" width="6.7109375" style="5" customWidth="1"/>
    <col min="1535" max="1535" width="3.7109375" style="5" customWidth="1"/>
    <col min="1536" max="1536" width="9.42578125" style="5" customWidth="1"/>
    <col min="1537" max="1537" width="55.140625" style="5" customWidth="1"/>
    <col min="1538" max="1538" width="11.28515625" style="5" customWidth="1"/>
    <col min="1539" max="1539" width="5.85546875" style="5" customWidth="1"/>
    <col min="1540" max="1540" width="8.7109375" style="5" customWidth="1"/>
    <col min="1541" max="1541" width="9.7109375" style="5" customWidth="1"/>
    <col min="1542" max="1542" width="9.28515625" style="5" customWidth="1"/>
    <col min="1543" max="1543" width="7.7109375" style="5" customWidth="1"/>
    <col min="1544" max="1544" width="7.42578125" style="5" customWidth="1"/>
    <col min="1545" max="1545" width="8.28515625" style="5" customWidth="1"/>
    <col min="1546" max="1547" width="7" style="5" customWidth="1"/>
    <col min="1548" max="1548" width="24.85546875" style="5" customWidth="1"/>
    <col min="1549" max="1549" width="4.28515625" style="5" customWidth="1"/>
    <col min="1550" max="1550" width="8.28515625" style="5" customWidth="1"/>
    <col min="1551" max="1551" width="8.7109375" style="5" customWidth="1"/>
    <col min="1552" max="1789" width="9.140625" style="5"/>
    <col min="1790" max="1790" width="6.7109375" style="5" customWidth="1"/>
    <col min="1791" max="1791" width="3.7109375" style="5" customWidth="1"/>
    <col min="1792" max="1792" width="9.42578125" style="5" customWidth="1"/>
    <col min="1793" max="1793" width="55.140625" style="5" customWidth="1"/>
    <col min="1794" max="1794" width="11.28515625" style="5" customWidth="1"/>
    <col min="1795" max="1795" width="5.85546875" style="5" customWidth="1"/>
    <col min="1796" max="1796" width="8.7109375" style="5" customWidth="1"/>
    <col min="1797" max="1797" width="9.7109375" style="5" customWidth="1"/>
    <col min="1798" max="1798" width="9.28515625" style="5" customWidth="1"/>
    <col min="1799" max="1799" width="7.7109375" style="5" customWidth="1"/>
    <col min="1800" max="1800" width="7.42578125" style="5" customWidth="1"/>
    <col min="1801" max="1801" width="8.28515625" style="5" customWidth="1"/>
    <col min="1802" max="1803" width="7" style="5" customWidth="1"/>
    <col min="1804" max="1804" width="24.85546875" style="5" customWidth="1"/>
    <col min="1805" max="1805" width="4.28515625" style="5" customWidth="1"/>
    <col min="1806" max="1806" width="8.28515625" style="5" customWidth="1"/>
    <col min="1807" max="1807" width="8.7109375" style="5" customWidth="1"/>
    <col min="1808" max="2045" width="9.140625" style="5"/>
    <col min="2046" max="2046" width="6.7109375" style="5" customWidth="1"/>
    <col min="2047" max="2047" width="3.7109375" style="5" customWidth="1"/>
    <col min="2048" max="2048" width="9.42578125" style="5" customWidth="1"/>
    <col min="2049" max="2049" width="55.140625" style="5" customWidth="1"/>
    <col min="2050" max="2050" width="11.28515625" style="5" customWidth="1"/>
    <col min="2051" max="2051" width="5.85546875" style="5" customWidth="1"/>
    <col min="2052" max="2052" width="8.7109375" style="5" customWidth="1"/>
    <col min="2053" max="2053" width="9.7109375" style="5" customWidth="1"/>
    <col min="2054" max="2054" width="9.28515625" style="5" customWidth="1"/>
    <col min="2055" max="2055" width="7.7109375" style="5" customWidth="1"/>
    <col min="2056" max="2056" width="7.42578125" style="5" customWidth="1"/>
    <col min="2057" max="2057" width="8.28515625" style="5" customWidth="1"/>
    <col min="2058" max="2059" width="7" style="5" customWidth="1"/>
    <col min="2060" max="2060" width="24.85546875" style="5" customWidth="1"/>
    <col min="2061" max="2061" width="4.28515625" style="5" customWidth="1"/>
    <col min="2062" max="2062" width="8.28515625" style="5" customWidth="1"/>
    <col min="2063" max="2063" width="8.7109375" style="5" customWidth="1"/>
    <col min="2064" max="2301" width="9.140625" style="5"/>
    <col min="2302" max="2302" width="6.7109375" style="5" customWidth="1"/>
    <col min="2303" max="2303" width="3.7109375" style="5" customWidth="1"/>
    <col min="2304" max="2304" width="9.42578125" style="5" customWidth="1"/>
    <col min="2305" max="2305" width="55.140625" style="5" customWidth="1"/>
    <col min="2306" max="2306" width="11.28515625" style="5" customWidth="1"/>
    <col min="2307" max="2307" width="5.85546875" style="5" customWidth="1"/>
    <col min="2308" max="2308" width="8.7109375" style="5" customWidth="1"/>
    <col min="2309" max="2309" width="9.7109375" style="5" customWidth="1"/>
    <col min="2310" max="2310" width="9.28515625" style="5" customWidth="1"/>
    <col min="2311" max="2311" width="7.7109375" style="5" customWidth="1"/>
    <col min="2312" max="2312" width="7.42578125" style="5" customWidth="1"/>
    <col min="2313" max="2313" width="8.28515625" style="5" customWidth="1"/>
    <col min="2314" max="2315" width="7" style="5" customWidth="1"/>
    <col min="2316" max="2316" width="24.85546875" style="5" customWidth="1"/>
    <col min="2317" max="2317" width="4.28515625" style="5" customWidth="1"/>
    <col min="2318" max="2318" width="8.28515625" style="5" customWidth="1"/>
    <col min="2319" max="2319" width="8.7109375" style="5" customWidth="1"/>
    <col min="2320" max="2557" width="9.140625" style="5"/>
    <col min="2558" max="2558" width="6.7109375" style="5" customWidth="1"/>
    <col min="2559" max="2559" width="3.7109375" style="5" customWidth="1"/>
    <col min="2560" max="2560" width="9.42578125" style="5" customWidth="1"/>
    <col min="2561" max="2561" width="55.140625" style="5" customWidth="1"/>
    <col min="2562" max="2562" width="11.28515625" style="5" customWidth="1"/>
    <col min="2563" max="2563" width="5.85546875" style="5" customWidth="1"/>
    <col min="2564" max="2564" width="8.7109375" style="5" customWidth="1"/>
    <col min="2565" max="2565" width="9.7109375" style="5" customWidth="1"/>
    <col min="2566" max="2566" width="9.28515625" style="5" customWidth="1"/>
    <col min="2567" max="2567" width="7.7109375" style="5" customWidth="1"/>
    <col min="2568" max="2568" width="7.42578125" style="5" customWidth="1"/>
    <col min="2569" max="2569" width="8.28515625" style="5" customWidth="1"/>
    <col min="2570" max="2571" width="7" style="5" customWidth="1"/>
    <col min="2572" max="2572" width="24.85546875" style="5" customWidth="1"/>
    <col min="2573" max="2573" width="4.28515625" style="5" customWidth="1"/>
    <col min="2574" max="2574" width="8.28515625" style="5" customWidth="1"/>
    <col min="2575" max="2575" width="8.7109375" style="5" customWidth="1"/>
    <col min="2576" max="2813" width="9.140625" style="5"/>
    <col min="2814" max="2814" width="6.7109375" style="5" customWidth="1"/>
    <col min="2815" max="2815" width="3.7109375" style="5" customWidth="1"/>
    <col min="2816" max="2816" width="9.42578125" style="5" customWidth="1"/>
    <col min="2817" max="2817" width="55.140625" style="5" customWidth="1"/>
    <col min="2818" max="2818" width="11.28515625" style="5" customWidth="1"/>
    <col min="2819" max="2819" width="5.85546875" style="5" customWidth="1"/>
    <col min="2820" max="2820" width="8.7109375" style="5" customWidth="1"/>
    <col min="2821" max="2821" width="9.7109375" style="5" customWidth="1"/>
    <col min="2822" max="2822" width="9.28515625" style="5" customWidth="1"/>
    <col min="2823" max="2823" width="7.7109375" style="5" customWidth="1"/>
    <col min="2824" max="2824" width="7.42578125" style="5" customWidth="1"/>
    <col min="2825" max="2825" width="8.28515625" style="5" customWidth="1"/>
    <col min="2826" max="2827" width="7" style="5" customWidth="1"/>
    <col min="2828" max="2828" width="24.85546875" style="5" customWidth="1"/>
    <col min="2829" max="2829" width="4.28515625" style="5" customWidth="1"/>
    <col min="2830" max="2830" width="8.28515625" style="5" customWidth="1"/>
    <col min="2831" max="2831" width="8.7109375" style="5" customWidth="1"/>
    <col min="2832" max="3069" width="9.140625" style="5"/>
    <col min="3070" max="3070" width="6.7109375" style="5" customWidth="1"/>
    <col min="3071" max="3071" width="3.7109375" style="5" customWidth="1"/>
    <col min="3072" max="3072" width="9.42578125" style="5" customWidth="1"/>
    <col min="3073" max="3073" width="55.140625" style="5" customWidth="1"/>
    <col min="3074" max="3074" width="11.28515625" style="5" customWidth="1"/>
    <col min="3075" max="3075" width="5.85546875" style="5" customWidth="1"/>
    <col min="3076" max="3076" width="8.7109375" style="5" customWidth="1"/>
    <col min="3077" max="3077" width="9.7109375" style="5" customWidth="1"/>
    <col min="3078" max="3078" width="9.28515625" style="5" customWidth="1"/>
    <col min="3079" max="3079" width="7.7109375" style="5" customWidth="1"/>
    <col min="3080" max="3080" width="7.42578125" style="5" customWidth="1"/>
    <col min="3081" max="3081" width="8.28515625" style="5" customWidth="1"/>
    <col min="3082" max="3083" width="7" style="5" customWidth="1"/>
    <col min="3084" max="3084" width="24.85546875" style="5" customWidth="1"/>
    <col min="3085" max="3085" width="4.28515625" style="5" customWidth="1"/>
    <col min="3086" max="3086" width="8.28515625" style="5" customWidth="1"/>
    <col min="3087" max="3087" width="8.7109375" style="5" customWidth="1"/>
    <col min="3088" max="3325" width="9.140625" style="5"/>
    <col min="3326" max="3326" width="6.7109375" style="5" customWidth="1"/>
    <col min="3327" max="3327" width="3.7109375" style="5" customWidth="1"/>
    <col min="3328" max="3328" width="9.42578125" style="5" customWidth="1"/>
    <col min="3329" max="3329" width="55.140625" style="5" customWidth="1"/>
    <col min="3330" max="3330" width="11.28515625" style="5" customWidth="1"/>
    <col min="3331" max="3331" width="5.85546875" style="5" customWidth="1"/>
    <col min="3332" max="3332" width="8.7109375" style="5" customWidth="1"/>
    <col min="3333" max="3333" width="9.7109375" style="5" customWidth="1"/>
    <col min="3334" max="3334" width="9.28515625" style="5" customWidth="1"/>
    <col min="3335" max="3335" width="7.7109375" style="5" customWidth="1"/>
    <col min="3336" max="3336" width="7.42578125" style="5" customWidth="1"/>
    <col min="3337" max="3337" width="8.28515625" style="5" customWidth="1"/>
    <col min="3338" max="3339" width="7" style="5" customWidth="1"/>
    <col min="3340" max="3340" width="24.85546875" style="5" customWidth="1"/>
    <col min="3341" max="3341" width="4.28515625" style="5" customWidth="1"/>
    <col min="3342" max="3342" width="8.28515625" style="5" customWidth="1"/>
    <col min="3343" max="3343" width="8.7109375" style="5" customWidth="1"/>
    <col min="3344" max="3581" width="9.140625" style="5"/>
    <col min="3582" max="3582" width="6.7109375" style="5" customWidth="1"/>
    <col min="3583" max="3583" width="3.7109375" style="5" customWidth="1"/>
    <col min="3584" max="3584" width="9.42578125" style="5" customWidth="1"/>
    <col min="3585" max="3585" width="55.140625" style="5" customWidth="1"/>
    <col min="3586" max="3586" width="11.28515625" style="5" customWidth="1"/>
    <col min="3587" max="3587" width="5.85546875" style="5" customWidth="1"/>
    <col min="3588" max="3588" width="8.7109375" style="5" customWidth="1"/>
    <col min="3589" max="3589" width="9.7109375" style="5" customWidth="1"/>
    <col min="3590" max="3590" width="9.28515625" style="5" customWidth="1"/>
    <col min="3591" max="3591" width="7.7109375" style="5" customWidth="1"/>
    <col min="3592" max="3592" width="7.42578125" style="5" customWidth="1"/>
    <col min="3593" max="3593" width="8.28515625" style="5" customWidth="1"/>
    <col min="3594" max="3595" width="7" style="5" customWidth="1"/>
    <col min="3596" max="3596" width="24.85546875" style="5" customWidth="1"/>
    <col min="3597" max="3597" width="4.28515625" style="5" customWidth="1"/>
    <col min="3598" max="3598" width="8.28515625" style="5" customWidth="1"/>
    <col min="3599" max="3599" width="8.7109375" style="5" customWidth="1"/>
    <col min="3600" max="3837" width="9.140625" style="5"/>
    <col min="3838" max="3838" width="6.7109375" style="5" customWidth="1"/>
    <col min="3839" max="3839" width="3.7109375" style="5" customWidth="1"/>
    <col min="3840" max="3840" width="9.42578125" style="5" customWidth="1"/>
    <col min="3841" max="3841" width="55.140625" style="5" customWidth="1"/>
    <col min="3842" max="3842" width="11.28515625" style="5" customWidth="1"/>
    <col min="3843" max="3843" width="5.85546875" style="5" customWidth="1"/>
    <col min="3844" max="3844" width="8.7109375" style="5" customWidth="1"/>
    <col min="3845" max="3845" width="9.7109375" style="5" customWidth="1"/>
    <col min="3846" max="3846" width="9.28515625" style="5" customWidth="1"/>
    <col min="3847" max="3847" width="7.7109375" style="5" customWidth="1"/>
    <col min="3848" max="3848" width="7.42578125" style="5" customWidth="1"/>
    <col min="3849" max="3849" width="8.28515625" style="5" customWidth="1"/>
    <col min="3850" max="3851" width="7" style="5" customWidth="1"/>
    <col min="3852" max="3852" width="24.85546875" style="5" customWidth="1"/>
    <col min="3853" max="3853" width="4.28515625" style="5" customWidth="1"/>
    <col min="3854" max="3854" width="8.28515625" style="5" customWidth="1"/>
    <col min="3855" max="3855" width="8.7109375" style="5" customWidth="1"/>
    <col min="3856" max="4093" width="9.140625" style="5"/>
    <col min="4094" max="4094" width="6.7109375" style="5" customWidth="1"/>
    <col min="4095" max="4095" width="3.7109375" style="5" customWidth="1"/>
    <col min="4096" max="4096" width="9.42578125" style="5" customWidth="1"/>
    <col min="4097" max="4097" width="55.140625" style="5" customWidth="1"/>
    <col min="4098" max="4098" width="11.28515625" style="5" customWidth="1"/>
    <col min="4099" max="4099" width="5.85546875" style="5" customWidth="1"/>
    <col min="4100" max="4100" width="8.7109375" style="5" customWidth="1"/>
    <col min="4101" max="4101" width="9.7109375" style="5" customWidth="1"/>
    <col min="4102" max="4102" width="9.28515625" style="5" customWidth="1"/>
    <col min="4103" max="4103" width="7.7109375" style="5" customWidth="1"/>
    <col min="4104" max="4104" width="7.42578125" style="5" customWidth="1"/>
    <col min="4105" max="4105" width="8.28515625" style="5" customWidth="1"/>
    <col min="4106" max="4107" width="7" style="5" customWidth="1"/>
    <col min="4108" max="4108" width="24.85546875" style="5" customWidth="1"/>
    <col min="4109" max="4109" width="4.28515625" style="5" customWidth="1"/>
    <col min="4110" max="4110" width="8.28515625" style="5" customWidth="1"/>
    <col min="4111" max="4111" width="8.7109375" style="5" customWidth="1"/>
    <col min="4112" max="4349" width="9.140625" style="5"/>
    <col min="4350" max="4350" width="6.7109375" style="5" customWidth="1"/>
    <col min="4351" max="4351" width="3.7109375" style="5" customWidth="1"/>
    <col min="4352" max="4352" width="9.42578125" style="5" customWidth="1"/>
    <col min="4353" max="4353" width="55.140625" style="5" customWidth="1"/>
    <col min="4354" max="4354" width="11.28515625" style="5" customWidth="1"/>
    <col min="4355" max="4355" width="5.85546875" style="5" customWidth="1"/>
    <col min="4356" max="4356" width="8.7109375" style="5" customWidth="1"/>
    <col min="4357" max="4357" width="9.7109375" style="5" customWidth="1"/>
    <col min="4358" max="4358" width="9.28515625" style="5" customWidth="1"/>
    <col min="4359" max="4359" width="7.7109375" style="5" customWidth="1"/>
    <col min="4360" max="4360" width="7.42578125" style="5" customWidth="1"/>
    <col min="4361" max="4361" width="8.28515625" style="5" customWidth="1"/>
    <col min="4362" max="4363" width="7" style="5" customWidth="1"/>
    <col min="4364" max="4364" width="24.85546875" style="5" customWidth="1"/>
    <col min="4365" max="4365" width="4.28515625" style="5" customWidth="1"/>
    <col min="4366" max="4366" width="8.28515625" style="5" customWidth="1"/>
    <col min="4367" max="4367" width="8.7109375" style="5" customWidth="1"/>
    <col min="4368" max="4605" width="9.140625" style="5"/>
    <col min="4606" max="4606" width="6.7109375" style="5" customWidth="1"/>
    <col min="4607" max="4607" width="3.7109375" style="5" customWidth="1"/>
    <col min="4608" max="4608" width="9.42578125" style="5" customWidth="1"/>
    <col min="4609" max="4609" width="55.140625" style="5" customWidth="1"/>
    <col min="4610" max="4610" width="11.28515625" style="5" customWidth="1"/>
    <col min="4611" max="4611" width="5.85546875" style="5" customWidth="1"/>
    <col min="4612" max="4612" width="8.7109375" style="5" customWidth="1"/>
    <col min="4613" max="4613" width="9.7109375" style="5" customWidth="1"/>
    <col min="4614" max="4614" width="9.28515625" style="5" customWidth="1"/>
    <col min="4615" max="4615" width="7.7109375" style="5" customWidth="1"/>
    <col min="4616" max="4616" width="7.42578125" style="5" customWidth="1"/>
    <col min="4617" max="4617" width="8.28515625" style="5" customWidth="1"/>
    <col min="4618" max="4619" width="7" style="5" customWidth="1"/>
    <col min="4620" max="4620" width="24.85546875" style="5" customWidth="1"/>
    <col min="4621" max="4621" width="4.28515625" style="5" customWidth="1"/>
    <col min="4622" max="4622" width="8.28515625" style="5" customWidth="1"/>
    <col min="4623" max="4623" width="8.7109375" style="5" customWidth="1"/>
    <col min="4624" max="4861" width="9.140625" style="5"/>
    <col min="4862" max="4862" width="6.7109375" style="5" customWidth="1"/>
    <col min="4863" max="4863" width="3.7109375" style="5" customWidth="1"/>
    <col min="4864" max="4864" width="9.42578125" style="5" customWidth="1"/>
    <col min="4865" max="4865" width="55.140625" style="5" customWidth="1"/>
    <col min="4866" max="4866" width="11.28515625" style="5" customWidth="1"/>
    <col min="4867" max="4867" width="5.85546875" style="5" customWidth="1"/>
    <col min="4868" max="4868" width="8.7109375" style="5" customWidth="1"/>
    <col min="4869" max="4869" width="9.7109375" style="5" customWidth="1"/>
    <col min="4870" max="4870" width="9.28515625" style="5" customWidth="1"/>
    <col min="4871" max="4871" width="7.7109375" style="5" customWidth="1"/>
    <col min="4872" max="4872" width="7.42578125" style="5" customWidth="1"/>
    <col min="4873" max="4873" width="8.28515625" style="5" customWidth="1"/>
    <col min="4874" max="4875" width="7" style="5" customWidth="1"/>
    <col min="4876" max="4876" width="24.85546875" style="5" customWidth="1"/>
    <col min="4877" max="4877" width="4.28515625" style="5" customWidth="1"/>
    <col min="4878" max="4878" width="8.28515625" style="5" customWidth="1"/>
    <col min="4879" max="4879" width="8.7109375" style="5" customWidth="1"/>
    <col min="4880" max="5117" width="9.140625" style="5"/>
    <col min="5118" max="5118" width="6.7109375" style="5" customWidth="1"/>
    <col min="5119" max="5119" width="3.7109375" style="5" customWidth="1"/>
    <col min="5120" max="5120" width="9.42578125" style="5" customWidth="1"/>
    <col min="5121" max="5121" width="55.140625" style="5" customWidth="1"/>
    <col min="5122" max="5122" width="11.28515625" style="5" customWidth="1"/>
    <col min="5123" max="5123" width="5.85546875" style="5" customWidth="1"/>
    <col min="5124" max="5124" width="8.7109375" style="5" customWidth="1"/>
    <col min="5125" max="5125" width="9.7109375" style="5" customWidth="1"/>
    <col min="5126" max="5126" width="9.28515625" style="5" customWidth="1"/>
    <col min="5127" max="5127" width="7.7109375" style="5" customWidth="1"/>
    <col min="5128" max="5128" width="7.42578125" style="5" customWidth="1"/>
    <col min="5129" max="5129" width="8.28515625" style="5" customWidth="1"/>
    <col min="5130" max="5131" width="7" style="5" customWidth="1"/>
    <col min="5132" max="5132" width="24.85546875" style="5" customWidth="1"/>
    <col min="5133" max="5133" width="4.28515625" style="5" customWidth="1"/>
    <col min="5134" max="5134" width="8.28515625" style="5" customWidth="1"/>
    <col min="5135" max="5135" width="8.7109375" style="5" customWidth="1"/>
    <col min="5136" max="5373" width="9.140625" style="5"/>
    <col min="5374" max="5374" width="6.7109375" style="5" customWidth="1"/>
    <col min="5375" max="5375" width="3.7109375" style="5" customWidth="1"/>
    <col min="5376" max="5376" width="9.42578125" style="5" customWidth="1"/>
    <col min="5377" max="5377" width="55.140625" style="5" customWidth="1"/>
    <col min="5378" max="5378" width="11.28515625" style="5" customWidth="1"/>
    <col min="5379" max="5379" width="5.85546875" style="5" customWidth="1"/>
    <col min="5380" max="5380" width="8.7109375" style="5" customWidth="1"/>
    <col min="5381" max="5381" width="9.7109375" style="5" customWidth="1"/>
    <col min="5382" max="5382" width="9.28515625" style="5" customWidth="1"/>
    <col min="5383" max="5383" width="7.7109375" style="5" customWidth="1"/>
    <col min="5384" max="5384" width="7.42578125" style="5" customWidth="1"/>
    <col min="5385" max="5385" width="8.28515625" style="5" customWidth="1"/>
    <col min="5386" max="5387" width="7" style="5" customWidth="1"/>
    <col min="5388" max="5388" width="24.85546875" style="5" customWidth="1"/>
    <col min="5389" max="5389" width="4.28515625" style="5" customWidth="1"/>
    <col min="5390" max="5390" width="8.28515625" style="5" customWidth="1"/>
    <col min="5391" max="5391" width="8.7109375" style="5" customWidth="1"/>
    <col min="5392" max="5629" width="9.140625" style="5"/>
    <col min="5630" max="5630" width="6.7109375" style="5" customWidth="1"/>
    <col min="5631" max="5631" width="3.7109375" style="5" customWidth="1"/>
    <col min="5632" max="5632" width="9.42578125" style="5" customWidth="1"/>
    <col min="5633" max="5633" width="55.140625" style="5" customWidth="1"/>
    <col min="5634" max="5634" width="11.28515625" style="5" customWidth="1"/>
    <col min="5635" max="5635" width="5.85546875" style="5" customWidth="1"/>
    <col min="5636" max="5636" width="8.7109375" style="5" customWidth="1"/>
    <col min="5637" max="5637" width="9.7109375" style="5" customWidth="1"/>
    <col min="5638" max="5638" width="9.28515625" style="5" customWidth="1"/>
    <col min="5639" max="5639" width="7.7109375" style="5" customWidth="1"/>
    <col min="5640" max="5640" width="7.42578125" style="5" customWidth="1"/>
    <col min="5641" max="5641" width="8.28515625" style="5" customWidth="1"/>
    <col min="5642" max="5643" width="7" style="5" customWidth="1"/>
    <col min="5644" max="5644" width="24.85546875" style="5" customWidth="1"/>
    <col min="5645" max="5645" width="4.28515625" style="5" customWidth="1"/>
    <col min="5646" max="5646" width="8.28515625" style="5" customWidth="1"/>
    <col min="5647" max="5647" width="8.7109375" style="5" customWidth="1"/>
    <col min="5648" max="5885" width="9.140625" style="5"/>
    <col min="5886" max="5886" width="6.7109375" style="5" customWidth="1"/>
    <col min="5887" max="5887" width="3.7109375" style="5" customWidth="1"/>
    <col min="5888" max="5888" width="9.42578125" style="5" customWidth="1"/>
    <col min="5889" max="5889" width="55.140625" style="5" customWidth="1"/>
    <col min="5890" max="5890" width="11.28515625" style="5" customWidth="1"/>
    <col min="5891" max="5891" width="5.85546875" style="5" customWidth="1"/>
    <col min="5892" max="5892" width="8.7109375" style="5" customWidth="1"/>
    <col min="5893" max="5893" width="9.7109375" style="5" customWidth="1"/>
    <col min="5894" max="5894" width="9.28515625" style="5" customWidth="1"/>
    <col min="5895" max="5895" width="7.7109375" style="5" customWidth="1"/>
    <col min="5896" max="5896" width="7.42578125" style="5" customWidth="1"/>
    <col min="5897" max="5897" width="8.28515625" style="5" customWidth="1"/>
    <col min="5898" max="5899" width="7" style="5" customWidth="1"/>
    <col min="5900" max="5900" width="24.85546875" style="5" customWidth="1"/>
    <col min="5901" max="5901" width="4.28515625" style="5" customWidth="1"/>
    <col min="5902" max="5902" width="8.28515625" style="5" customWidth="1"/>
    <col min="5903" max="5903" width="8.7109375" style="5" customWidth="1"/>
    <col min="5904" max="6141" width="9.140625" style="5"/>
    <col min="6142" max="6142" width="6.7109375" style="5" customWidth="1"/>
    <col min="6143" max="6143" width="3.7109375" style="5" customWidth="1"/>
    <col min="6144" max="6144" width="9.42578125" style="5" customWidth="1"/>
    <col min="6145" max="6145" width="55.140625" style="5" customWidth="1"/>
    <col min="6146" max="6146" width="11.28515625" style="5" customWidth="1"/>
    <col min="6147" max="6147" width="5.85546875" style="5" customWidth="1"/>
    <col min="6148" max="6148" width="8.7109375" style="5" customWidth="1"/>
    <col min="6149" max="6149" width="9.7109375" style="5" customWidth="1"/>
    <col min="6150" max="6150" width="9.28515625" style="5" customWidth="1"/>
    <col min="6151" max="6151" width="7.7109375" style="5" customWidth="1"/>
    <col min="6152" max="6152" width="7.42578125" style="5" customWidth="1"/>
    <col min="6153" max="6153" width="8.28515625" style="5" customWidth="1"/>
    <col min="6154" max="6155" width="7" style="5" customWidth="1"/>
    <col min="6156" max="6156" width="24.85546875" style="5" customWidth="1"/>
    <col min="6157" max="6157" width="4.28515625" style="5" customWidth="1"/>
    <col min="6158" max="6158" width="8.28515625" style="5" customWidth="1"/>
    <col min="6159" max="6159" width="8.7109375" style="5" customWidth="1"/>
    <col min="6160" max="6397" width="9.140625" style="5"/>
    <col min="6398" max="6398" width="6.7109375" style="5" customWidth="1"/>
    <col min="6399" max="6399" width="3.7109375" style="5" customWidth="1"/>
    <col min="6400" max="6400" width="9.42578125" style="5" customWidth="1"/>
    <col min="6401" max="6401" width="55.140625" style="5" customWidth="1"/>
    <col min="6402" max="6402" width="11.28515625" style="5" customWidth="1"/>
    <col min="6403" max="6403" width="5.85546875" style="5" customWidth="1"/>
    <col min="6404" max="6404" width="8.7109375" style="5" customWidth="1"/>
    <col min="6405" max="6405" width="9.7109375" style="5" customWidth="1"/>
    <col min="6406" max="6406" width="9.28515625" style="5" customWidth="1"/>
    <col min="6407" max="6407" width="7.7109375" style="5" customWidth="1"/>
    <col min="6408" max="6408" width="7.42578125" style="5" customWidth="1"/>
    <col min="6409" max="6409" width="8.28515625" style="5" customWidth="1"/>
    <col min="6410" max="6411" width="7" style="5" customWidth="1"/>
    <col min="6412" max="6412" width="24.85546875" style="5" customWidth="1"/>
    <col min="6413" max="6413" width="4.28515625" style="5" customWidth="1"/>
    <col min="6414" max="6414" width="8.28515625" style="5" customWidth="1"/>
    <col min="6415" max="6415" width="8.7109375" style="5" customWidth="1"/>
    <col min="6416" max="6653" width="9.140625" style="5"/>
    <col min="6654" max="6654" width="6.7109375" style="5" customWidth="1"/>
    <col min="6655" max="6655" width="3.7109375" style="5" customWidth="1"/>
    <col min="6656" max="6656" width="9.42578125" style="5" customWidth="1"/>
    <col min="6657" max="6657" width="55.140625" style="5" customWidth="1"/>
    <col min="6658" max="6658" width="11.28515625" style="5" customWidth="1"/>
    <col min="6659" max="6659" width="5.85546875" style="5" customWidth="1"/>
    <col min="6660" max="6660" width="8.7109375" style="5" customWidth="1"/>
    <col min="6661" max="6661" width="9.7109375" style="5" customWidth="1"/>
    <col min="6662" max="6662" width="9.28515625" style="5" customWidth="1"/>
    <col min="6663" max="6663" width="7.7109375" style="5" customWidth="1"/>
    <col min="6664" max="6664" width="7.42578125" style="5" customWidth="1"/>
    <col min="6665" max="6665" width="8.28515625" style="5" customWidth="1"/>
    <col min="6666" max="6667" width="7" style="5" customWidth="1"/>
    <col min="6668" max="6668" width="24.85546875" style="5" customWidth="1"/>
    <col min="6669" max="6669" width="4.28515625" style="5" customWidth="1"/>
    <col min="6670" max="6670" width="8.28515625" style="5" customWidth="1"/>
    <col min="6671" max="6671" width="8.7109375" style="5" customWidth="1"/>
    <col min="6672" max="6909" width="9.140625" style="5"/>
    <col min="6910" max="6910" width="6.7109375" style="5" customWidth="1"/>
    <col min="6911" max="6911" width="3.7109375" style="5" customWidth="1"/>
    <col min="6912" max="6912" width="9.42578125" style="5" customWidth="1"/>
    <col min="6913" max="6913" width="55.140625" style="5" customWidth="1"/>
    <col min="6914" max="6914" width="11.28515625" style="5" customWidth="1"/>
    <col min="6915" max="6915" width="5.85546875" style="5" customWidth="1"/>
    <col min="6916" max="6916" width="8.7109375" style="5" customWidth="1"/>
    <col min="6917" max="6917" width="9.7109375" style="5" customWidth="1"/>
    <col min="6918" max="6918" width="9.28515625" style="5" customWidth="1"/>
    <col min="6919" max="6919" width="7.7109375" style="5" customWidth="1"/>
    <col min="6920" max="6920" width="7.42578125" style="5" customWidth="1"/>
    <col min="6921" max="6921" width="8.28515625" style="5" customWidth="1"/>
    <col min="6922" max="6923" width="7" style="5" customWidth="1"/>
    <col min="6924" max="6924" width="24.85546875" style="5" customWidth="1"/>
    <col min="6925" max="6925" width="4.28515625" style="5" customWidth="1"/>
    <col min="6926" max="6926" width="8.28515625" style="5" customWidth="1"/>
    <col min="6927" max="6927" width="8.7109375" style="5" customWidth="1"/>
    <col min="6928" max="7165" width="9.140625" style="5"/>
    <col min="7166" max="7166" width="6.7109375" style="5" customWidth="1"/>
    <col min="7167" max="7167" width="3.7109375" style="5" customWidth="1"/>
    <col min="7168" max="7168" width="9.42578125" style="5" customWidth="1"/>
    <col min="7169" max="7169" width="55.140625" style="5" customWidth="1"/>
    <col min="7170" max="7170" width="11.28515625" style="5" customWidth="1"/>
    <col min="7171" max="7171" width="5.85546875" style="5" customWidth="1"/>
    <col min="7172" max="7172" width="8.7109375" style="5" customWidth="1"/>
    <col min="7173" max="7173" width="9.7109375" style="5" customWidth="1"/>
    <col min="7174" max="7174" width="9.28515625" style="5" customWidth="1"/>
    <col min="7175" max="7175" width="7.7109375" style="5" customWidth="1"/>
    <col min="7176" max="7176" width="7.42578125" style="5" customWidth="1"/>
    <col min="7177" max="7177" width="8.28515625" style="5" customWidth="1"/>
    <col min="7178" max="7179" width="7" style="5" customWidth="1"/>
    <col min="7180" max="7180" width="24.85546875" style="5" customWidth="1"/>
    <col min="7181" max="7181" width="4.28515625" style="5" customWidth="1"/>
    <col min="7182" max="7182" width="8.28515625" style="5" customWidth="1"/>
    <col min="7183" max="7183" width="8.7109375" style="5" customWidth="1"/>
    <col min="7184" max="7421" width="9.140625" style="5"/>
    <col min="7422" max="7422" width="6.7109375" style="5" customWidth="1"/>
    <col min="7423" max="7423" width="3.7109375" style="5" customWidth="1"/>
    <col min="7424" max="7424" width="9.42578125" style="5" customWidth="1"/>
    <col min="7425" max="7425" width="55.140625" style="5" customWidth="1"/>
    <col min="7426" max="7426" width="11.28515625" style="5" customWidth="1"/>
    <col min="7427" max="7427" width="5.85546875" style="5" customWidth="1"/>
    <col min="7428" max="7428" width="8.7109375" style="5" customWidth="1"/>
    <col min="7429" max="7429" width="9.7109375" style="5" customWidth="1"/>
    <col min="7430" max="7430" width="9.28515625" style="5" customWidth="1"/>
    <col min="7431" max="7431" width="7.7109375" style="5" customWidth="1"/>
    <col min="7432" max="7432" width="7.42578125" style="5" customWidth="1"/>
    <col min="7433" max="7433" width="8.28515625" style="5" customWidth="1"/>
    <col min="7434" max="7435" width="7" style="5" customWidth="1"/>
    <col min="7436" max="7436" width="24.85546875" style="5" customWidth="1"/>
    <col min="7437" max="7437" width="4.28515625" style="5" customWidth="1"/>
    <col min="7438" max="7438" width="8.28515625" style="5" customWidth="1"/>
    <col min="7439" max="7439" width="8.7109375" style="5" customWidth="1"/>
    <col min="7440" max="7677" width="9.140625" style="5"/>
    <col min="7678" max="7678" width="6.7109375" style="5" customWidth="1"/>
    <col min="7679" max="7679" width="3.7109375" style="5" customWidth="1"/>
    <col min="7680" max="7680" width="9.42578125" style="5" customWidth="1"/>
    <col min="7681" max="7681" width="55.140625" style="5" customWidth="1"/>
    <col min="7682" max="7682" width="11.28515625" style="5" customWidth="1"/>
    <col min="7683" max="7683" width="5.85546875" style="5" customWidth="1"/>
    <col min="7684" max="7684" width="8.7109375" style="5" customWidth="1"/>
    <col min="7685" max="7685" width="9.7109375" style="5" customWidth="1"/>
    <col min="7686" max="7686" width="9.28515625" style="5" customWidth="1"/>
    <col min="7687" max="7687" width="7.7109375" style="5" customWidth="1"/>
    <col min="7688" max="7688" width="7.42578125" style="5" customWidth="1"/>
    <col min="7689" max="7689" width="8.28515625" style="5" customWidth="1"/>
    <col min="7690" max="7691" width="7" style="5" customWidth="1"/>
    <col min="7692" max="7692" width="24.85546875" style="5" customWidth="1"/>
    <col min="7693" max="7693" width="4.28515625" style="5" customWidth="1"/>
    <col min="7694" max="7694" width="8.28515625" style="5" customWidth="1"/>
    <col min="7695" max="7695" width="8.7109375" style="5" customWidth="1"/>
    <col min="7696" max="7933" width="9.140625" style="5"/>
    <col min="7934" max="7934" width="6.7109375" style="5" customWidth="1"/>
    <col min="7935" max="7935" width="3.7109375" style="5" customWidth="1"/>
    <col min="7936" max="7936" width="9.42578125" style="5" customWidth="1"/>
    <col min="7937" max="7937" width="55.140625" style="5" customWidth="1"/>
    <col min="7938" max="7938" width="11.28515625" style="5" customWidth="1"/>
    <col min="7939" max="7939" width="5.85546875" style="5" customWidth="1"/>
    <col min="7940" max="7940" width="8.7109375" style="5" customWidth="1"/>
    <col min="7941" max="7941" width="9.7109375" style="5" customWidth="1"/>
    <col min="7942" max="7942" width="9.28515625" style="5" customWidth="1"/>
    <col min="7943" max="7943" width="7.7109375" style="5" customWidth="1"/>
    <col min="7944" max="7944" width="7.42578125" style="5" customWidth="1"/>
    <col min="7945" max="7945" width="8.28515625" style="5" customWidth="1"/>
    <col min="7946" max="7947" width="7" style="5" customWidth="1"/>
    <col min="7948" max="7948" width="24.85546875" style="5" customWidth="1"/>
    <col min="7949" max="7949" width="4.28515625" style="5" customWidth="1"/>
    <col min="7950" max="7950" width="8.28515625" style="5" customWidth="1"/>
    <col min="7951" max="7951" width="8.7109375" style="5" customWidth="1"/>
    <col min="7952" max="8189" width="9.140625" style="5"/>
    <col min="8190" max="8190" width="6.7109375" style="5" customWidth="1"/>
    <col min="8191" max="8191" width="3.7109375" style="5" customWidth="1"/>
    <col min="8192" max="8192" width="9.42578125" style="5" customWidth="1"/>
    <col min="8193" max="8193" width="55.140625" style="5" customWidth="1"/>
    <col min="8194" max="8194" width="11.28515625" style="5" customWidth="1"/>
    <col min="8195" max="8195" width="5.85546875" style="5" customWidth="1"/>
    <col min="8196" max="8196" width="8.7109375" style="5" customWidth="1"/>
    <col min="8197" max="8197" width="9.7109375" style="5" customWidth="1"/>
    <col min="8198" max="8198" width="9.28515625" style="5" customWidth="1"/>
    <col min="8199" max="8199" width="7.7109375" style="5" customWidth="1"/>
    <col min="8200" max="8200" width="7.42578125" style="5" customWidth="1"/>
    <col min="8201" max="8201" width="8.28515625" style="5" customWidth="1"/>
    <col min="8202" max="8203" width="7" style="5" customWidth="1"/>
    <col min="8204" max="8204" width="24.85546875" style="5" customWidth="1"/>
    <col min="8205" max="8205" width="4.28515625" style="5" customWidth="1"/>
    <col min="8206" max="8206" width="8.28515625" style="5" customWidth="1"/>
    <col min="8207" max="8207" width="8.7109375" style="5" customWidth="1"/>
    <col min="8208" max="8445" width="9.140625" style="5"/>
    <col min="8446" max="8446" width="6.7109375" style="5" customWidth="1"/>
    <col min="8447" max="8447" width="3.7109375" style="5" customWidth="1"/>
    <col min="8448" max="8448" width="9.42578125" style="5" customWidth="1"/>
    <col min="8449" max="8449" width="55.140625" style="5" customWidth="1"/>
    <col min="8450" max="8450" width="11.28515625" style="5" customWidth="1"/>
    <col min="8451" max="8451" width="5.85546875" style="5" customWidth="1"/>
    <col min="8452" max="8452" width="8.7109375" style="5" customWidth="1"/>
    <col min="8453" max="8453" width="9.7109375" style="5" customWidth="1"/>
    <col min="8454" max="8454" width="9.28515625" style="5" customWidth="1"/>
    <col min="8455" max="8455" width="7.7109375" style="5" customWidth="1"/>
    <col min="8456" max="8456" width="7.42578125" style="5" customWidth="1"/>
    <col min="8457" max="8457" width="8.28515625" style="5" customWidth="1"/>
    <col min="8458" max="8459" width="7" style="5" customWidth="1"/>
    <col min="8460" max="8460" width="24.85546875" style="5" customWidth="1"/>
    <col min="8461" max="8461" width="4.28515625" style="5" customWidth="1"/>
    <col min="8462" max="8462" width="8.28515625" style="5" customWidth="1"/>
    <col min="8463" max="8463" width="8.7109375" style="5" customWidth="1"/>
    <col min="8464" max="8701" width="9.140625" style="5"/>
    <col min="8702" max="8702" width="6.7109375" style="5" customWidth="1"/>
    <col min="8703" max="8703" width="3.7109375" style="5" customWidth="1"/>
    <col min="8704" max="8704" width="9.42578125" style="5" customWidth="1"/>
    <col min="8705" max="8705" width="55.140625" style="5" customWidth="1"/>
    <col min="8706" max="8706" width="11.28515625" style="5" customWidth="1"/>
    <col min="8707" max="8707" width="5.85546875" style="5" customWidth="1"/>
    <col min="8708" max="8708" width="8.7109375" style="5" customWidth="1"/>
    <col min="8709" max="8709" width="9.7109375" style="5" customWidth="1"/>
    <col min="8710" max="8710" width="9.28515625" style="5" customWidth="1"/>
    <col min="8711" max="8711" width="7.7109375" style="5" customWidth="1"/>
    <col min="8712" max="8712" width="7.42578125" style="5" customWidth="1"/>
    <col min="8713" max="8713" width="8.28515625" style="5" customWidth="1"/>
    <col min="8714" max="8715" width="7" style="5" customWidth="1"/>
    <col min="8716" max="8716" width="24.85546875" style="5" customWidth="1"/>
    <col min="8717" max="8717" width="4.28515625" style="5" customWidth="1"/>
    <col min="8718" max="8718" width="8.28515625" style="5" customWidth="1"/>
    <col min="8719" max="8719" width="8.7109375" style="5" customWidth="1"/>
    <col min="8720" max="8957" width="9.140625" style="5"/>
    <col min="8958" max="8958" width="6.7109375" style="5" customWidth="1"/>
    <col min="8959" max="8959" width="3.7109375" style="5" customWidth="1"/>
    <col min="8960" max="8960" width="9.42578125" style="5" customWidth="1"/>
    <col min="8961" max="8961" width="55.140625" style="5" customWidth="1"/>
    <col min="8962" max="8962" width="11.28515625" style="5" customWidth="1"/>
    <col min="8963" max="8963" width="5.85546875" style="5" customWidth="1"/>
    <col min="8964" max="8964" width="8.7109375" style="5" customWidth="1"/>
    <col min="8965" max="8965" width="9.7109375" style="5" customWidth="1"/>
    <col min="8966" max="8966" width="9.28515625" style="5" customWidth="1"/>
    <col min="8967" max="8967" width="7.7109375" style="5" customWidth="1"/>
    <col min="8968" max="8968" width="7.42578125" style="5" customWidth="1"/>
    <col min="8969" max="8969" width="8.28515625" style="5" customWidth="1"/>
    <col min="8970" max="8971" width="7" style="5" customWidth="1"/>
    <col min="8972" max="8972" width="24.85546875" style="5" customWidth="1"/>
    <col min="8973" max="8973" width="4.28515625" style="5" customWidth="1"/>
    <col min="8974" max="8974" width="8.28515625" style="5" customWidth="1"/>
    <col min="8975" max="8975" width="8.7109375" style="5" customWidth="1"/>
    <col min="8976" max="9213" width="9.140625" style="5"/>
    <col min="9214" max="9214" width="6.7109375" style="5" customWidth="1"/>
    <col min="9215" max="9215" width="3.7109375" style="5" customWidth="1"/>
    <col min="9216" max="9216" width="9.42578125" style="5" customWidth="1"/>
    <col min="9217" max="9217" width="55.140625" style="5" customWidth="1"/>
    <col min="9218" max="9218" width="11.28515625" style="5" customWidth="1"/>
    <col min="9219" max="9219" width="5.85546875" style="5" customWidth="1"/>
    <col min="9220" max="9220" width="8.7109375" style="5" customWidth="1"/>
    <col min="9221" max="9221" width="9.7109375" style="5" customWidth="1"/>
    <col min="9222" max="9222" width="9.28515625" style="5" customWidth="1"/>
    <col min="9223" max="9223" width="7.7109375" style="5" customWidth="1"/>
    <col min="9224" max="9224" width="7.42578125" style="5" customWidth="1"/>
    <col min="9225" max="9225" width="8.28515625" style="5" customWidth="1"/>
    <col min="9226" max="9227" width="7" style="5" customWidth="1"/>
    <col min="9228" max="9228" width="24.85546875" style="5" customWidth="1"/>
    <col min="9229" max="9229" width="4.28515625" style="5" customWidth="1"/>
    <col min="9230" max="9230" width="8.28515625" style="5" customWidth="1"/>
    <col min="9231" max="9231" width="8.7109375" style="5" customWidth="1"/>
    <col min="9232" max="9469" width="9.140625" style="5"/>
    <col min="9470" max="9470" width="6.7109375" style="5" customWidth="1"/>
    <col min="9471" max="9471" width="3.7109375" style="5" customWidth="1"/>
    <col min="9472" max="9472" width="9.42578125" style="5" customWidth="1"/>
    <col min="9473" max="9473" width="55.140625" style="5" customWidth="1"/>
    <col min="9474" max="9474" width="11.28515625" style="5" customWidth="1"/>
    <col min="9475" max="9475" width="5.85546875" style="5" customWidth="1"/>
    <col min="9476" max="9476" width="8.7109375" style="5" customWidth="1"/>
    <col min="9477" max="9477" width="9.7109375" style="5" customWidth="1"/>
    <col min="9478" max="9478" width="9.28515625" style="5" customWidth="1"/>
    <col min="9479" max="9479" width="7.7109375" style="5" customWidth="1"/>
    <col min="9480" max="9480" width="7.42578125" style="5" customWidth="1"/>
    <col min="9481" max="9481" width="8.28515625" style="5" customWidth="1"/>
    <col min="9482" max="9483" width="7" style="5" customWidth="1"/>
    <col min="9484" max="9484" width="24.85546875" style="5" customWidth="1"/>
    <col min="9485" max="9485" width="4.28515625" style="5" customWidth="1"/>
    <col min="9486" max="9486" width="8.28515625" style="5" customWidth="1"/>
    <col min="9487" max="9487" width="8.7109375" style="5" customWidth="1"/>
    <col min="9488" max="9725" width="9.140625" style="5"/>
    <col min="9726" max="9726" width="6.7109375" style="5" customWidth="1"/>
    <col min="9727" max="9727" width="3.7109375" style="5" customWidth="1"/>
    <col min="9728" max="9728" width="9.42578125" style="5" customWidth="1"/>
    <col min="9729" max="9729" width="55.140625" style="5" customWidth="1"/>
    <col min="9730" max="9730" width="11.28515625" style="5" customWidth="1"/>
    <col min="9731" max="9731" width="5.85546875" style="5" customWidth="1"/>
    <col min="9732" max="9732" width="8.7109375" style="5" customWidth="1"/>
    <col min="9733" max="9733" width="9.7109375" style="5" customWidth="1"/>
    <col min="9734" max="9734" width="9.28515625" style="5" customWidth="1"/>
    <col min="9735" max="9735" width="7.7109375" style="5" customWidth="1"/>
    <col min="9736" max="9736" width="7.42578125" style="5" customWidth="1"/>
    <col min="9737" max="9737" width="8.28515625" style="5" customWidth="1"/>
    <col min="9738" max="9739" width="7" style="5" customWidth="1"/>
    <col min="9740" max="9740" width="24.85546875" style="5" customWidth="1"/>
    <col min="9741" max="9741" width="4.28515625" style="5" customWidth="1"/>
    <col min="9742" max="9742" width="8.28515625" style="5" customWidth="1"/>
    <col min="9743" max="9743" width="8.7109375" style="5" customWidth="1"/>
    <col min="9744" max="9981" width="9.140625" style="5"/>
    <col min="9982" max="9982" width="6.7109375" style="5" customWidth="1"/>
    <col min="9983" max="9983" width="3.7109375" style="5" customWidth="1"/>
    <col min="9984" max="9984" width="9.42578125" style="5" customWidth="1"/>
    <col min="9985" max="9985" width="55.140625" style="5" customWidth="1"/>
    <col min="9986" max="9986" width="11.28515625" style="5" customWidth="1"/>
    <col min="9987" max="9987" width="5.85546875" style="5" customWidth="1"/>
    <col min="9988" max="9988" width="8.7109375" style="5" customWidth="1"/>
    <col min="9989" max="9989" width="9.7109375" style="5" customWidth="1"/>
    <col min="9990" max="9990" width="9.28515625" style="5" customWidth="1"/>
    <col min="9991" max="9991" width="7.7109375" style="5" customWidth="1"/>
    <col min="9992" max="9992" width="7.42578125" style="5" customWidth="1"/>
    <col min="9993" max="9993" width="8.28515625" style="5" customWidth="1"/>
    <col min="9994" max="9995" width="7" style="5" customWidth="1"/>
    <col min="9996" max="9996" width="24.85546875" style="5" customWidth="1"/>
    <col min="9997" max="9997" width="4.28515625" style="5" customWidth="1"/>
    <col min="9998" max="9998" width="8.28515625" style="5" customWidth="1"/>
    <col min="9999" max="9999" width="8.7109375" style="5" customWidth="1"/>
    <col min="10000" max="10237" width="9.140625" style="5"/>
    <col min="10238" max="10238" width="6.7109375" style="5" customWidth="1"/>
    <col min="10239" max="10239" width="3.7109375" style="5" customWidth="1"/>
    <col min="10240" max="10240" width="9.42578125" style="5" customWidth="1"/>
    <col min="10241" max="10241" width="55.140625" style="5" customWidth="1"/>
    <col min="10242" max="10242" width="11.28515625" style="5" customWidth="1"/>
    <col min="10243" max="10243" width="5.85546875" style="5" customWidth="1"/>
    <col min="10244" max="10244" width="8.7109375" style="5" customWidth="1"/>
    <col min="10245" max="10245" width="9.7109375" style="5" customWidth="1"/>
    <col min="10246" max="10246" width="9.28515625" style="5" customWidth="1"/>
    <col min="10247" max="10247" width="7.7109375" style="5" customWidth="1"/>
    <col min="10248" max="10248" width="7.42578125" style="5" customWidth="1"/>
    <col min="10249" max="10249" width="8.28515625" style="5" customWidth="1"/>
    <col min="10250" max="10251" width="7" style="5" customWidth="1"/>
    <col min="10252" max="10252" width="24.85546875" style="5" customWidth="1"/>
    <col min="10253" max="10253" width="4.28515625" style="5" customWidth="1"/>
    <col min="10254" max="10254" width="8.28515625" style="5" customWidth="1"/>
    <col min="10255" max="10255" width="8.7109375" style="5" customWidth="1"/>
    <col min="10256" max="10493" width="9.140625" style="5"/>
    <col min="10494" max="10494" width="6.7109375" style="5" customWidth="1"/>
    <col min="10495" max="10495" width="3.7109375" style="5" customWidth="1"/>
    <col min="10496" max="10496" width="9.42578125" style="5" customWidth="1"/>
    <col min="10497" max="10497" width="55.140625" style="5" customWidth="1"/>
    <col min="10498" max="10498" width="11.28515625" style="5" customWidth="1"/>
    <col min="10499" max="10499" width="5.85546875" style="5" customWidth="1"/>
    <col min="10500" max="10500" width="8.7109375" style="5" customWidth="1"/>
    <col min="10501" max="10501" width="9.7109375" style="5" customWidth="1"/>
    <col min="10502" max="10502" width="9.28515625" style="5" customWidth="1"/>
    <col min="10503" max="10503" width="7.7109375" style="5" customWidth="1"/>
    <col min="10504" max="10504" width="7.42578125" style="5" customWidth="1"/>
    <col min="10505" max="10505" width="8.28515625" style="5" customWidth="1"/>
    <col min="10506" max="10507" width="7" style="5" customWidth="1"/>
    <col min="10508" max="10508" width="24.85546875" style="5" customWidth="1"/>
    <col min="10509" max="10509" width="4.28515625" style="5" customWidth="1"/>
    <col min="10510" max="10510" width="8.28515625" style="5" customWidth="1"/>
    <col min="10511" max="10511" width="8.7109375" style="5" customWidth="1"/>
    <col min="10512" max="10749" width="9.140625" style="5"/>
    <col min="10750" max="10750" width="6.7109375" style="5" customWidth="1"/>
    <col min="10751" max="10751" width="3.7109375" style="5" customWidth="1"/>
    <col min="10752" max="10752" width="9.42578125" style="5" customWidth="1"/>
    <col min="10753" max="10753" width="55.140625" style="5" customWidth="1"/>
    <col min="10754" max="10754" width="11.28515625" style="5" customWidth="1"/>
    <col min="10755" max="10755" width="5.85546875" style="5" customWidth="1"/>
    <col min="10756" max="10756" width="8.7109375" style="5" customWidth="1"/>
    <col min="10757" max="10757" width="9.7109375" style="5" customWidth="1"/>
    <col min="10758" max="10758" width="9.28515625" style="5" customWidth="1"/>
    <col min="10759" max="10759" width="7.7109375" style="5" customWidth="1"/>
    <col min="10760" max="10760" width="7.42578125" style="5" customWidth="1"/>
    <col min="10761" max="10761" width="8.28515625" style="5" customWidth="1"/>
    <col min="10762" max="10763" width="7" style="5" customWidth="1"/>
    <col min="10764" max="10764" width="24.85546875" style="5" customWidth="1"/>
    <col min="10765" max="10765" width="4.28515625" style="5" customWidth="1"/>
    <col min="10766" max="10766" width="8.28515625" style="5" customWidth="1"/>
    <col min="10767" max="10767" width="8.7109375" style="5" customWidth="1"/>
    <col min="10768" max="11005" width="9.140625" style="5"/>
    <col min="11006" max="11006" width="6.7109375" style="5" customWidth="1"/>
    <col min="11007" max="11007" width="3.7109375" style="5" customWidth="1"/>
    <col min="11008" max="11008" width="9.42578125" style="5" customWidth="1"/>
    <col min="11009" max="11009" width="55.140625" style="5" customWidth="1"/>
    <col min="11010" max="11010" width="11.28515625" style="5" customWidth="1"/>
    <col min="11011" max="11011" width="5.85546875" style="5" customWidth="1"/>
    <col min="11012" max="11012" width="8.7109375" style="5" customWidth="1"/>
    <col min="11013" max="11013" width="9.7109375" style="5" customWidth="1"/>
    <col min="11014" max="11014" width="9.28515625" style="5" customWidth="1"/>
    <col min="11015" max="11015" width="7.7109375" style="5" customWidth="1"/>
    <col min="11016" max="11016" width="7.42578125" style="5" customWidth="1"/>
    <col min="11017" max="11017" width="8.28515625" style="5" customWidth="1"/>
    <col min="11018" max="11019" width="7" style="5" customWidth="1"/>
    <col min="11020" max="11020" width="24.85546875" style="5" customWidth="1"/>
    <col min="11021" max="11021" width="4.28515625" style="5" customWidth="1"/>
    <col min="11022" max="11022" width="8.28515625" style="5" customWidth="1"/>
    <col min="11023" max="11023" width="8.7109375" style="5" customWidth="1"/>
    <col min="11024" max="11261" width="9.140625" style="5"/>
    <col min="11262" max="11262" width="6.7109375" style="5" customWidth="1"/>
    <col min="11263" max="11263" width="3.7109375" style="5" customWidth="1"/>
    <col min="11264" max="11264" width="9.42578125" style="5" customWidth="1"/>
    <col min="11265" max="11265" width="55.140625" style="5" customWidth="1"/>
    <col min="11266" max="11266" width="11.28515625" style="5" customWidth="1"/>
    <col min="11267" max="11267" width="5.85546875" style="5" customWidth="1"/>
    <col min="11268" max="11268" width="8.7109375" style="5" customWidth="1"/>
    <col min="11269" max="11269" width="9.7109375" style="5" customWidth="1"/>
    <col min="11270" max="11270" width="9.28515625" style="5" customWidth="1"/>
    <col min="11271" max="11271" width="7.7109375" style="5" customWidth="1"/>
    <col min="11272" max="11272" width="7.42578125" style="5" customWidth="1"/>
    <col min="11273" max="11273" width="8.28515625" style="5" customWidth="1"/>
    <col min="11274" max="11275" width="7" style="5" customWidth="1"/>
    <col min="11276" max="11276" width="24.85546875" style="5" customWidth="1"/>
    <col min="11277" max="11277" width="4.28515625" style="5" customWidth="1"/>
    <col min="11278" max="11278" width="8.28515625" style="5" customWidth="1"/>
    <col min="11279" max="11279" width="8.7109375" style="5" customWidth="1"/>
    <col min="11280" max="11517" width="9.140625" style="5"/>
    <col min="11518" max="11518" width="6.7109375" style="5" customWidth="1"/>
    <col min="11519" max="11519" width="3.7109375" style="5" customWidth="1"/>
    <col min="11520" max="11520" width="9.42578125" style="5" customWidth="1"/>
    <col min="11521" max="11521" width="55.140625" style="5" customWidth="1"/>
    <col min="11522" max="11522" width="11.28515625" style="5" customWidth="1"/>
    <col min="11523" max="11523" width="5.85546875" style="5" customWidth="1"/>
    <col min="11524" max="11524" width="8.7109375" style="5" customWidth="1"/>
    <col min="11525" max="11525" width="9.7109375" style="5" customWidth="1"/>
    <col min="11526" max="11526" width="9.28515625" style="5" customWidth="1"/>
    <col min="11527" max="11527" width="7.7109375" style="5" customWidth="1"/>
    <col min="11528" max="11528" width="7.42578125" style="5" customWidth="1"/>
    <col min="11529" max="11529" width="8.28515625" style="5" customWidth="1"/>
    <col min="11530" max="11531" width="7" style="5" customWidth="1"/>
    <col min="11532" max="11532" width="24.85546875" style="5" customWidth="1"/>
    <col min="11533" max="11533" width="4.28515625" style="5" customWidth="1"/>
    <col min="11534" max="11534" width="8.28515625" style="5" customWidth="1"/>
    <col min="11535" max="11535" width="8.7109375" style="5" customWidth="1"/>
    <col min="11536" max="11773" width="9.140625" style="5"/>
    <col min="11774" max="11774" width="6.7109375" style="5" customWidth="1"/>
    <col min="11775" max="11775" width="3.7109375" style="5" customWidth="1"/>
    <col min="11776" max="11776" width="9.42578125" style="5" customWidth="1"/>
    <col min="11777" max="11777" width="55.140625" style="5" customWidth="1"/>
    <col min="11778" max="11778" width="11.28515625" style="5" customWidth="1"/>
    <col min="11779" max="11779" width="5.85546875" style="5" customWidth="1"/>
    <col min="11780" max="11780" width="8.7109375" style="5" customWidth="1"/>
    <col min="11781" max="11781" width="9.7109375" style="5" customWidth="1"/>
    <col min="11782" max="11782" width="9.28515625" style="5" customWidth="1"/>
    <col min="11783" max="11783" width="7.7109375" style="5" customWidth="1"/>
    <col min="11784" max="11784" width="7.42578125" style="5" customWidth="1"/>
    <col min="11785" max="11785" width="8.28515625" style="5" customWidth="1"/>
    <col min="11786" max="11787" width="7" style="5" customWidth="1"/>
    <col min="11788" max="11788" width="24.85546875" style="5" customWidth="1"/>
    <col min="11789" max="11789" width="4.28515625" style="5" customWidth="1"/>
    <col min="11790" max="11790" width="8.28515625" style="5" customWidth="1"/>
    <col min="11791" max="11791" width="8.7109375" style="5" customWidth="1"/>
    <col min="11792" max="12029" width="9.140625" style="5"/>
    <col min="12030" max="12030" width="6.7109375" style="5" customWidth="1"/>
    <col min="12031" max="12031" width="3.7109375" style="5" customWidth="1"/>
    <col min="12032" max="12032" width="9.42578125" style="5" customWidth="1"/>
    <col min="12033" max="12033" width="55.140625" style="5" customWidth="1"/>
    <col min="12034" max="12034" width="11.28515625" style="5" customWidth="1"/>
    <col min="12035" max="12035" width="5.85546875" style="5" customWidth="1"/>
    <col min="12036" max="12036" width="8.7109375" style="5" customWidth="1"/>
    <col min="12037" max="12037" width="9.7109375" style="5" customWidth="1"/>
    <col min="12038" max="12038" width="9.28515625" style="5" customWidth="1"/>
    <col min="12039" max="12039" width="7.7109375" style="5" customWidth="1"/>
    <col min="12040" max="12040" width="7.42578125" style="5" customWidth="1"/>
    <col min="12041" max="12041" width="8.28515625" style="5" customWidth="1"/>
    <col min="12042" max="12043" width="7" style="5" customWidth="1"/>
    <col min="12044" max="12044" width="24.85546875" style="5" customWidth="1"/>
    <col min="12045" max="12045" width="4.28515625" style="5" customWidth="1"/>
    <col min="12046" max="12046" width="8.28515625" style="5" customWidth="1"/>
    <col min="12047" max="12047" width="8.7109375" style="5" customWidth="1"/>
    <col min="12048" max="12285" width="9.140625" style="5"/>
    <col min="12286" max="12286" width="6.7109375" style="5" customWidth="1"/>
    <col min="12287" max="12287" width="3.7109375" style="5" customWidth="1"/>
    <col min="12288" max="12288" width="9.42578125" style="5" customWidth="1"/>
    <col min="12289" max="12289" width="55.140625" style="5" customWidth="1"/>
    <col min="12290" max="12290" width="11.28515625" style="5" customWidth="1"/>
    <col min="12291" max="12291" width="5.85546875" style="5" customWidth="1"/>
    <col min="12292" max="12292" width="8.7109375" style="5" customWidth="1"/>
    <col min="12293" max="12293" width="9.7109375" style="5" customWidth="1"/>
    <col min="12294" max="12294" width="9.28515625" style="5" customWidth="1"/>
    <col min="12295" max="12295" width="7.7109375" style="5" customWidth="1"/>
    <col min="12296" max="12296" width="7.42578125" style="5" customWidth="1"/>
    <col min="12297" max="12297" width="8.28515625" style="5" customWidth="1"/>
    <col min="12298" max="12299" width="7" style="5" customWidth="1"/>
    <col min="12300" max="12300" width="24.85546875" style="5" customWidth="1"/>
    <col min="12301" max="12301" width="4.28515625" style="5" customWidth="1"/>
    <col min="12302" max="12302" width="8.28515625" style="5" customWidth="1"/>
    <col min="12303" max="12303" width="8.7109375" style="5" customWidth="1"/>
    <col min="12304" max="12541" width="9.140625" style="5"/>
    <col min="12542" max="12542" width="6.7109375" style="5" customWidth="1"/>
    <col min="12543" max="12543" width="3.7109375" style="5" customWidth="1"/>
    <col min="12544" max="12544" width="9.42578125" style="5" customWidth="1"/>
    <col min="12545" max="12545" width="55.140625" style="5" customWidth="1"/>
    <col min="12546" max="12546" width="11.28515625" style="5" customWidth="1"/>
    <col min="12547" max="12547" width="5.85546875" style="5" customWidth="1"/>
    <col min="12548" max="12548" width="8.7109375" style="5" customWidth="1"/>
    <col min="12549" max="12549" width="9.7109375" style="5" customWidth="1"/>
    <col min="12550" max="12550" width="9.28515625" style="5" customWidth="1"/>
    <col min="12551" max="12551" width="7.7109375" style="5" customWidth="1"/>
    <col min="12552" max="12552" width="7.42578125" style="5" customWidth="1"/>
    <col min="12553" max="12553" width="8.28515625" style="5" customWidth="1"/>
    <col min="12554" max="12555" width="7" style="5" customWidth="1"/>
    <col min="12556" max="12556" width="24.85546875" style="5" customWidth="1"/>
    <col min="12557" max="12557" width="4.28515625" style="5" customWidth="1"/>
    <col min="12558" max="12558" width="8.28515625" style="5" customWidth="1"/>
    <col min="12559" max="12559" width="8.7109375" style="5" customWidth="1"/>
    <col min="12560" max="12797" width="9.140625" style="5"/>
    <col min="12798" max="12798" width="6.7109375" style="5" customWidth="1"/>
    <col min="12799" max="12799" width="3.7109375" style="5" customWidth="1"/>
    <col min="12800" max="12800" width="9.42578125" style="5" customWidth="1"/>
    <col min="12801" max="12801" width="55.140625" style="5" customWidth="1"/>
    <col min="12802" max="12802" width="11.28515625" style="5" customWidth="1"/>
    <col min="12803" max="12803" width="5.85546875" style="5" customWidth="1"/>
    <col min="12804" max="12804" width="8.7109375" style="5" customWidth="1"/>
    <col min="12805" max="12805" width="9.7109375" style="5" customWidth="1"/>
    <col min="12806" max="12806" width="9.28515625" style="5" customWidth="1"/>
    <col min="12807" max="12807" width="7.7109375" style="5" customWidth="1"/>
    <col min="12808" max="12808" width="7.42578125" style="5" customWidth="1"/>
    <col min="12809" max="12809" width="8.28515625" style="5" customWidth="1"/>
    <col min="12810" max="12811" width="7" style="5" customWidth="1"/>
    <col min="12812" max="12812" width="24.85546875" style="5" customWidth="1"/>
    <col min="12813" max="12813" width="4.28515625" style="5" customWidth="1"/>
    <col min="12814" max="12814" width="8.28515625" style="5" customWidth="1"/>
    <col min="12815" max="12815" width="8.7109375" style="5" customWidth="1"/>
    <col min="12816" max="13053" width="9.140625" style="5"/>
    <col min="13054" max="13054" width="6.7109375" style="5" customWidth="1"/>
    <col min="13055" max="13055" width="3.7109375" style="5" customWidth="1"/>
    <col min="13056" max="13056" width="9.42578125" style="5" customWidth="1"/>
    <col min="13057" max="13057" width="55.140625" style="5" customWidth="1"/>
    <col min="13058" max="13058" width="11.28515625" style="5" customWidth="1"/>
    <col min="13059" max="13059" width="5.85546875" style="5" customWidth="1"/>
    <col min="13060" max="13060" width="8.7109375" style="5" customWidth="1"/>
    <col min="13061" max="13061" width="9.7109375" style="5" customWidth="1"/>
    <col min="13062" max="13062" width="9.28515625" style="5" customWidth="1"/>
    <col min="13063" max="13063" width="7.7109375" style="5" customWidth="1"/>
    <col min="13064" max="13064" width="7.42578125" style="5" customWidth="1"/>
    <col min="13065" max="13065" width="8.28515625" style="5" customWidth="1"/>
    <col min="13066" max="13067" width="7" style="5" customWidth="1"/>
    <col min="13068" max="13068" width="24.85546875" style="5" customWidth="1"/>
    <col min="13069" max="13069" width="4.28515625" style="5" customWidth="1"/>
    <col min="13070" max="13070" width="8.28515625" style="5" customWidth="1"/>
    <col min="13071" max="13071" width="8.7109375" style="5" customWidth="1"/>
    <col min="13072" max="13309" width="9.140625" style="5"/>
    <col min="13310" max="13310" width="6.7109375" style="5" customWidth="1"/>
    <col min="13311" max="13311" width="3.7109375" style="5" customWidth="1"/>
    <col min="13312" max="13312" width="9.42578125" style="5" customWidth="1"/>
    <col min="13313" max="13313" width="55.140625" style="5" customWidth="1"/>
    <col min="13314" max="13314" width="11.28515625" style="5" customWidth="1"/>
    <col min="13315" max="13315" width="5.85546875" style="5" customWidth="1"/>
    <col min="13316" max="13316" width="8.7109375" style="5" customWidth="1"/>
    <col min="13317" max="13317" width="9.7109375" style="5" customWidth="1"/>
    <col min="13318" max="13318" width="9.28515625" style="5" customWidth="1"/>
    <col min="13319" max="13319" width="7.7109375" style="5" customWidth="1"/>
    <col min="13320" max="13320" width="7.42578125" style="5" customWidth="1"/>
    <col min="13321" max="13321" width="8.28515625" style="5" customWidth="1"/>
    <col min="13322" max="13323" width="7" style="5" customWidth="1"/>
    <col min="13324" max="13324" width="24.85546875" style="5" customWidth="1"/>
    <col min="13325" max="13325" width="4.28515625" style="5" customWidth="1"/>
    <col min="13326" max="13326" width="8.28515625" style="5" customWidth="1"/>
    <col min="13327" max="13327" width="8.7109375" style="5" customWidth="1"/>
    <col min="13328" max="13565" width="9.140625" style="5"/>
    <col min="13566" max="13566" width="6.7109375" style="5" customWidth="1"/>
    <col min="13567" max="13567" width="3.7109375" style="5" customWidth="1"/>
    <col min="13568" max="13568" width="9.42578125" style="5" customWidth="1"/>
    <col min="13569" max="13569" width="55.140625" style="5" customWidth="1"/>
    <col min="13570" max="13570" width="11.28515625" style="5" customWidth="1"/>
    <col min="13571" max="13571" width="5.85546875" style="5" customWidth="1"/>
    <col min="13572" max="13572" width="8.7109375" style="5" customWidth="1"/>
    <col min="13573" max="13573" width="9.7109375" style="5" customWidth="1"/>
    <col min="13574" max="13574" width="9.28515625" style="5" customWidth="1"/>
    <col min="13575" max="13575" width="7.7109375" style="5" customWidth="1"/>
    <col min="13576" max="13576" width="7.42578125" style="5" customWidth="1"/>
    <col min="13577" max="13577" width="8.28515625" style="5" customWidth="1"/>
    <col min="13578" max="13579" width="7" style="5" customWidth="1"/>
    <col min="13580" max="13580" width="24.85546875" style="5" customWidth="1"/>
    <col min="13581" max="13581" width="4.28515625" style="5" customWidth="1"/>
    <col min="13582" max="13582" width="8.28515625" style="5" customWidth="1"/>
    <col min="13583" max="13583" width="8.7109375" style="5" customWidth="1"/>
    <col min="13584" max="13821" width="9.140625" style="5"/>
    <col min="13822" max="13822" width="6.7109375" style="5" customWidth="1"/>
    <col min="13823" max="13823" width="3.7109375" style="5" customWidth="1"/>
    <col min="13824" max="13824" width="9.42578125" style="5" customWidth="1"/>
    <col min="13825" max="13825" width="55.140625" style="5" customWidth="1"/>
    <col min="13826" max="13826" width="11.28515625" style="5" customWidth="1"/>
    <col min="13827" max="13827" width="5.85546875" style="5" customWidth="1"/>
    <col min="13828" max="13828" width="8.7109375" style="5" customWidth="1"/>
    <col min="13829" max="13829" width="9.7109375" style="5" customWidth="1"/>
    <col min="13830" max="13830" width="9.28515625" style="5" customWidth="1"/>
    <col min="13831" max="13831" width="7.7109375" style="5" customWidth="1"/>
    <col min="13832" max="13832" width="7.42578125" style="5" customWidth="1"/>
    <col min="13833" max="13833" width="8.28515625" style="5" customWidth="1"/>
    <col min="13834" max="13835" width="7" style="5" customWidth="1"/>
    <col min="13836" max="13836" width="24.85546875" style="5" customWidth="1"/>
    <col min="13837" max="13837" width="4.28515625" style="5" customWidth="1"/>
    <col min="13838" max="13838" width="8.28515625" style="5" customWidth="1"/>
    <col min="13839" max="13839" width="8.7109375" style="5" customWidth="1"/>
    <col min="13840" max="14077" width="9.140625" style="5"/>
    <col min="14078" max="14078" width="6.7109375" style="5" customWidth="1"/>
    <col min="14079" max="14079" width="3.7109375" style="5" customWidth="1"/>
    <col min="14080" max="14080" width="9.42578125" style="5" customWidth="1"/>
    <col min="14081" max="14081" width="55.140625" style="5" customWidth="1"/>
    <col min="14082" max="14082" width="11.28515625" style="5" customWidth="1"/>
    <col min="14083" max="14083" width="5.85546875" style="5" customWidth="1"/>
    <col min="14084" max="14084" width="8.7109375" style="5" customWidth="1"/>
    <col min="14085" max="14085" width="9.7109375" style="5" customWidth="1"/>
    <col min="14086" max="14086" width="9.28515625" style="5" customWidth="1"/>
    <col min="14087" max="14087" width="7.7109375" style="5" customWidth="1"/>
    <col min="14088" max="14088" width="7.42578125" style="5" customWidth="1"/>
    <col min="14089" max="14089" width="8.28515625" style="5" customWidth="1"/>
    <col min="14090" max="14091" width="7" style="5" customWidth="1"/>
    <col min="14092" max="14092" width="24.85546875" style="5" customWidth="1"/>
    <col min="14093" max="14093" width="4.28515625" style="5" customWidth="1"/>
    <col min="14094" max="14094" width="8.28515625" style="5" customWidth="1"/>
    <col min="14095" max="14095" width="8.7109375" style="5" customWidth="1"/>
    <col min="14096" max="14333" width="9.140625" style="5"/>
    <col min="14334" max="14334" width="6.7109375" style="5" customWidth="1"/>
    <col min="14335" max="14335" width="3.7109375" style="5" customWidth="1"/>
    <col min="14336" max="14336" width="9.42578125" style="5" customWidth="1"/>
    <col min="14337" max="14337" width="55.140625" style="5" customWidth="1"/>
    <col min="14338" max="14338" width="11.28515625" style="5" customWidth="1"/>
    <col min="14339" max="14339" width="5.85546875" style="5" customWidth="1"/>
    <col min="14340" max="14340" width="8.7109375" style="5" customWidth="1"/>
    <col min="14341" max="14341" width="9.7109375" style="5" customWidth="1"/>
    <col min="14342" max="14342" width="9.28515625" style="5" customWidth="1"/>
    <col min="14343" max="14343" width="7.7109375" style="5" customWidth="1"/>
    <col min="14344" max="14344" width="7.42578125" style="5" customWidth="1"/>
    <col min="14345" max="14345" width="8.28515625" style="5" customWidth="1"/>
    <col min="14346" max="14347" width="7" style="5" customWidth="1"/>
    <col min="14348" max="14348" width="24.85546875" style="5" customWidth="1"/>
    <col min="14349" max="14349" width="4.28515625" style="5" customWidth="1"/>
    <col min="14350" max="14350" width="8.28515625" style="5" customWidth="1"/>
    <col min="14351" max="14351" width="8.7109375" style="5" customWidth="1"/>
    <col min="14352" max="14589" width="9.140625" style="5"/>
    <col min="14590" max="14590" width="6.7109375" style="5" customWidth="1"/>
    <col min="14591" max="14591" width="3.7109375" style="5" customWidth="1"/>
    <col min="14592" max="14592" width="9.42578125" style="5" customWidth="1"/>
    <col min="14593" max="14593" width="55.140625" style="5" customWidth="1"/>
    <col min="14594" max="14594" width="11.28515625" style="5" customWidth="1"/>
    <col min="14595" max="14595" width="5.85546875" style="5" customWidth="1"/>
    <col min="14596" max="14596" width="8.7109375" style="5" customWidth="1"/>
    <col min="14597" max="14597" width="9.7109375" style="5" customWidth="1"/>
    <col min="14598" max="14598" width="9.28515625" style="5" customWidth="1"/>
    <col min="14599" max="14599" width="7.7109375" style="5" customWidth="1"/>
    <col min="14600" max="14600" width="7.42578125" style="5" customWidth="1"/>
    <col min="14601" max="14601" width="8.28515625" style="5" customWidth="1"/>
    <col min="14602" max="14603" width="7" style="5" customWidth="1"/>
    <col min="14604" max="14604" width="24.85546875" style="5" customWidth="1"/>
    <col min="14605" max="14605" width="4.28515625" style="5" customWidth="1"/>
    <col min="14606" max="14606" width="8.28515625" style="5" customWidth="1"/>
    <col min="14607" max="14607" width="8.7109375" style="5" customWidth="1"/>
    <col min="14608" max="14845" width="9.140625" style="5"/>
    <col min="14846" max="14846" width="6.7109375" style="5" customWidth="1"/>
    <col min="14847" max="14847" width="3.7109375" style="5" customWidth="1"/>
    <col min="14848" max="14848" width="9.42578125" style="5" customWidth="1"/>
    <col min="14849" max="14849" width="55.140625" style="5" customWidth="1"/>
    <col min="14850" max="14850" width="11.28515625" style="5" customWidth="1"/>
    <col min="14851" max="14851" width="5.85546875" style="5" customWidth="1"/>
    <col min="14852" max="14852" width="8.7109375" style="5" customWidth="1"/>
    <col min="14853" max="14853" width="9.7109375" style="5" customWidth="1"/>
    <col min="14854" max="14854" width="9.28515625" style="5" customWidth="1"/>
    <col min="14855" max="14855" width="7.7109375" style="5" customWidth="1"/>
    <col min="14856" max="14856" width="7.42578125" style="5" customWidth="1"/>
    <col min="14857" max="14857" width="8.28515625" style="5" customWidth="1"/>
    <col min="14858" max="14859" width="7" style="5" customWidth="1"/>
    <col min="14860" max="14860" width="24.85546875" style="5" customWidth="1"/>
    <col min="14861" max="14861" width="4.28515625" style="5" customWidth="1"/>
    <col min="14862" max="14862" width="8.28515625" style="5" customWidth="1"/>
    <col min="14863" max="14863" width="8.7109375" style="5" customWidth="1"/>
    <col min="14864" max="15101" width="9.140625" style="5"/>
    <col min="15102" max="15102" width="6.7109375" style="5" customWidth="1"/>
    <col min="15103" max="15103" width="3.7109375" style="5" customWidth="1"/>
    <col min="15104" max="15104" width="9.42578125" style="5" customWidth="1"/>
    <col min="15105" max="15105" width="55.140625" style="5" customWidth="1"/>
    <col min="15106" max="15106" width="11.28515625" style="5" customWidth="1"/>
    <col min="15107" max="15107" width="5.85546875" style="5" customWidth="1"/>
    <col min="15108" max="15108" width="8.7109375" style="5" customWidth="1"/>
    <col min="15109" max="15109" width="9.7109375" style="5" customWidth="1"/>
    <col min="15110" max="15110" width="9.28515625" style="5" customWidth="1"/>
    <col min="15111" max="15111" width="7.7109375" style="5" customWidth="1"/>
    <col min="15112" max="15112" width="7.42578125" style="5" customWidth="1"/>
    <col min="15113" max="15113" width="8.28515625" style="5" customWidth="1"/>
    <col min="15114" max="15115" width="7" style="5" customWidth="1"/>
    <col min="15116" max="15116" width="24.85546875" style="5" customWidth="1"/>
    <col min="15117" max="15117" width="4.28515625" style="5" customWidth="1"/>
    <col min="15118" max="15118" width="8.28515625" style="5" customWidth="1"/>
    <col min="15119" max="15119" width="8.7109375" style="5" customWidth="1"/>
    <col min="15120" max="15357" width="9.140625" style="5"/>
    <col min="15358" max="15358" width="6.7109375" style="5" customWidth="1"/>
    <col min="15359" max="15359" width="3.7109375" style="5" customWidth="1"/>
    <col min="15360" max="15360" width="9.42578125" style="5" customWidth="1"/>
    <col min="15361" max="15361" width="55.140625" style="5" customWidth="1"/>
    <col min="15362" max="15362" width="11.28515625" style="5" customWidth="1"/>
    <col min="15363" max="15363" width="5.85546875" style="5" customWidth="1"/>
    <col min="15364" max="15364" width="8.7109375" style="5" customWidth="1"/>
    <col min="15365" max="15365" width="9.7109375" style="5" customWidth="1"/>
    <col min="15366" max="15366" width="9.28515625" style="5" customWidth="1"/>
    <col min="15367" max="15367" width="7.7109375" style="5" customWidth="1"/>
    <col min="15368" max="15368" width="7.42578125" style="5" customWidth="1"/>
    <col min="15369" max="15369" width="8.28515625" style="5" customWidth="1"/>
    <col min="15370" max="15371" width="7" style="5" customWidth="1"/>
    <col min="15372" max="15372" width="24.85546875" style="5" customWidth="1"/>
    <col min="15373" max="15373" width="4.28515625" style="5" customWidth="1"/>
    <col min="15374" max="15374" width="8.28515625" style="5" customWidth="1"/>
    <col min="15375" max="15375" width="8.7109375" style="5" customWidth="1"/>
    <col min="15376" max="15613" width="9.140625" style="5"/>
    <col min="15614" max="15614" width="6.7109375" style="5" customWidth="1"/>
    <col min="15615" max="15615" width="3.7109375" style="5" customWidth="1"/>
    <col min="15616" max="15616" width="9.42578125" style="5" customWidth="1"/>
    <col min="15617" max="15617" width="55.140625" style="5" customWidth="1"/>
    <col min="15618" max="15618" width="11.28515625" style="5" customWidth="1"/>
    <col min="15619" max="15619" width="5.85546875" style="5" customWidth="1"/>
    <col min="15620" max="15620" width="8.7109375" style="5" customWidth="1"/>
    <col min="15621" max="15621" width="9.7109375" style="5" customWidth="1"/>
    <col min="15622" max="15622" width="9.28515625" style="5" customWidth="1"/>
    <col min="15623" max="15623" width="7.7109375" style="5" customWidth="1"/>
    <col min="15624" max="15624" width="7.42578125" style="5" customWidth="1"/>
    <col min="15625" max="15625" width="8.28515625" style="5" customWidth="1"/>
    <col min="15626" max="15627" width="7" style="5" customWidth="1"/>
    <col min="15628" max="15628" width="24.85546875" style="5" customWidth="1"/>
    <col min="15629" max="15629" width="4.28515625" style="5" customWidth="1"/>
    <col min="15630" max="15630" width="8.28515625" style="5" customWidth="1"/>
    <col min="15631" max="15631" width="8.7109375" style="5" customWidth="1"/>
    <col min="15632" max="15869" width="9.140625" style="5"/>
    <col min="15870" max="15870" width="6.7109375" style="5" customWidth="1"/>
    <col min="15871" max="15871" width="3.7109375" style="5" customWidth="1"/>
    <col min="15872" max="15872" width="9.42578125" style="5" customWidth="1"/>
    <col min="15873" max="15873" width="55.140625" style="5" customWidth="1"/>
    <col min="15874" max="15874" width="11.28515625" style="5" customWidth="1"/>
    <col min="15875" max="15875" width="5.85546875" style="5" customWidth="1"/>
    <col min="15876" max="15876" width="8.7109375" style="5" customWidth="1"/>
    <col min="15877" max="15877" width="9.7109375" style="5" customWidth="1"/>
    <col min="15878" max="15878" width="9.28515625" style="5" customWidth="1"/>
    <col min="15879" max="15879" width="7.7109375" style="5" customWidth="1"/>
    <col min="15880" max="15880" width="7.42578125" style="5" customWidth="1"/>
    <col min="15881" max="15881" width="8.28515625" style="5" customWidth="1"/>
    <col min="15882" max="15883" width="7" style="5" customWidth="1"/>
    <col min="15884" max="15884" width="24.85546875" style="5" customWidth="1"/>
    <col min="15885" max="15885" width="4.28515625" style="5" customWidth="1"/>
    <col min="15886" max="15886" width="8.28515625" style="5" customWidth="1"/>
    <col min="15887" max="15887" width="8.7109375" style="5" customWidth="1"/>
    <col min="15888" max="16125" width="9.140625" style="5"/>
    <col min="16126" max="16126" width="6.7109375" style="5" customWidth="1"/>
    <col min="16127" max="16127" width="3.7109375" style="5" customWidth="1"/>
    <col min="16128" max="16128" width="9.42578125" style="5" customWidth="1"/>
    <col min="16129" max="16129" width="55.140625" style="5" customWidth="1"/>
    <col min="16130" max="16130" width="11.28515625" style="5" customWidth="1"/>
    <col min="16131" max="16131" width="5.85546875" style="5" customWidth="1"/>
    <col min="16132" max="16132" width="8.7109375" style="5" customWidth="1"/>
    <col min="16133" max="16133" width="9.7109375" style="5" customWidth="1"/>
    <col min="16134" max="16134" width="9.28515625" style="5" customWidth="1"/>
    <col min="16135" max="16135" width="7.7109375" style="5" customWidth="1"/>
    <col min="16136" max="16136" width="7.42578125" style="5" customWidth="1"/>
    <col min="16137" max="16137" width="8.28515625" style="5" customWidth="1"/>
    <col min="16138" max="16139" width="7" style="5" customWidth="1"/>
    <col min="16140" max="16140" width="24.85546875" style="5" customWidth="1"/>
    <col min="16141" max="16141" width="4.28515625" style="5" customWidth="1"/>
    <col min="16142" max="16142" width="8.28515625" style="5" customWidth="1"/>
    <col min="16143" max="16143" width="8.7109375" style="5" customWidth="1"/>
    <col min="16144" max="16384" width="9.140625" style="5"/>
  </cols>
  <sheetData>
    <row r="1" spans="1:16" ht="16.5" x14ac:dyDescent="0.25">
      <c r="A1" s="44" t="s">
        <v>220</v>
      </c>
      <c r="B1" s="44"/>
      <c r="C1" s="44"/>
      <c r="D1" s="44"/>
      <c r="E1" s="5"/>
      <c r="H1" s="5"/>
      <c r="I1" s="5"/>
      <c r="L1" s="43"/>
      <c r="M1" s="33"/>
      <c r="N1" s="8"/>
      <c r="O1" s="8"/>
    </row>
    <row r="2" spans="1:16" x14ac:dyDescent="0.25">
      <c r="A2" s="4"/>
      <c r="B2" s="5"/>
      <c r="C2" s="5"/>
      <c r="D2" s="5"/>
      <c r="E2" s="5"/>
      <c r="H2" s="11"/>
      <c r="I2" s="5"/>
      <c r="M2" s="34"/>
      <c r="N2" s="10"/>
      <c r="O2" s="9"/>
    </row>
    <row r="3" spans="1:16" x14ac:dyDescent="0.25">
      <c r="A3" s="4"/>
      <c r="B3" s="5"/>
      <c r="C3" s="5"/>
      <c r="D3" s="5"/>
      <c r="E3" s="5"/>
      <c r="H3" s="11"/>
      <c r="I3" s="5"/>
      <c r="M3" s="34"/>
      <c r="N3" s="10"/>
      <c r="O3" s="9"/>
    </row>
    <row r="4" spans="1:16" ht="16.5" x14ac:dyDescent="0.25">
      <c r="A4" s="4"/>
      <c r="B4" s="5"/>
      <c r="C4" s="5"/>
      <c r="D4" s="46" t="s">
        <v>210</v>
      </c>
      <c r="E4" s="46"/>
      <c r="F4" s="46"/>
      <c r="G4" s="46"/>
      <c r="H4" s="46"/>
      <c r="I4" s="46"/>
      <c r="J4" s="46"/>
      <c r="K4" s="46"/>
      <c r="L4" s="46"/>
      <c r="M4" s="34"/>
      <c r="N4" s="10"/>
      <c r="O4" s="9"/>
    </row>
    <row r="5" spans="1:16" ht="13.5" thickBot="1" x14ac:dyDescent="0.3">
      <c r="A5" s="4"/>
      <c r="B5" s="5"/>
      <c r="C5" s="5"/>
      <c r="D5" s="5"/>
      <c r="E5" s="5"/>
      <c r="H5" s="5"/>
      <c r="I5" s="5"/>
      <c r="M5" s="34"/>
      <c r="N5" s="10"/>
      <c r="O5" s="9"/>
    </row>
    <row r="6" spans="1:16" ht="17.25" thickBot="1" x14ac:dyDescent="0.3">
      <c r="A6" s="53" t="s">
        <v>216</v>
      </c>
      <c r="B6" s="54"/>
      <c r="C6" s="55"/>
      <c r="D6" s="56" t="s">
        <v>219</v>
      </c>
      <c r="E6" s="57"/>
      <c r="F6" s="57"/>
      <c r="G6" s="57"/>
      <c r="H6" s="57"/>
      <c r="I6" s="57"/>
      <c r="J6" s="57"/>
      <c r="K6" s="57"/>
      <c r="L6" s="58"/>
      <c r="M6" s="34"/>
      <c r="N6" s="10"/>
      <c r="O6" s="9"/>
    </row>
    <row r="7" spans="1:16" x14ac:dyDescent="0.25">
      <c r="A7" s="4"/>
      <c r="B7" s="5"/>
      <c r="C7" s="5"/>
      <c r="D7" s="5"/>
      <c r="E7" s="5"/>
      <c r="H7" s="5"/>
      <c r="I7" s="5"/>
      <c r="M7" s="34"/>
      <c r="N7" s="10"/>
      <c r="O7" s="9"/>
    </row>
    <row r="8" spans="1:16" s="28" customFormat="1" x14ac:dyDescent="0.25">
      <c r="A8" s="47" t="s">
        <v>207</v>
      </c>
      <c r="B8" s="47"/>
      <c r="C8" s="48"/>
      <c r="D8" s="49" t="s">
        <v>215</v>
      </c>
      <c r="E8" s="49"/>
      <c r="F8" s="49"/>
      <c r="G8" s="49"/>
      <c r="H8" s="49"/>
      <c r="I8" s="49"/>
      <c r="J8" s="49"/>
      <c r="K8" s="49"/>
      <c r="L8" s="49"/>
      <c r="M8" s="35"/>
      <c r="N8" s="27"/>
    </row>
    <row r="9" spans="1:16" s="28" customFormat="1" x14ac:dyDescent="0.25">
      <c r="A9" s="47" t="s">
        <v>208</v>
      </c>
      <c r="B9" s="47"/>
      <c r="C9" s="48"/>
      <c r="D9" s="49" t="s">
        <v>209</v>
      </c>
      <c r="E9" s="49"/>
      <c r="F9" s="49"/>
      <c r="G9" s="49"/>
      <c r="H9" s="49"/>
      <c r="I9" s="49"/>
      <c r="J9" s="49"/>
      <c r="K9" s="49"/>
      <c r="L9" s="49"/>
      <c r="M9" s="35"/>
      <c r="N9" s="27"/>
    </row>
    <row r="10" spans="1:16" ht="27" customHeight="1" x14ac:dyDescent="0.25">
      <c r="A10" s="59" t="s">
        <v>166</v>
      </c>
      <c r="B10" s="60"/>
      <c r="C10" s="60"/>
      <c r="D10" s="29"/>
    </row>
    <row r="11" spans="1:16" x14ac:dyDescent="0.25">
      <c r="A11" s="13" t="s">
        <v>2</v>
      </c>
      <c r="B11" s="13" t="s">
        <v>3</v>
      </c>
      <c r="C11" s="13" t="s">
        <v>4</v>
      </c>
      <c r="D11" s="13" t="s">
        <v>5</v>
      </c>
      <c r="E11" s="13" t="s">
        <v>1</v>
      </c>
      <c r="F11" s="13" t="s">
        <v>6</v>
      </c>
      <c r="G11" s="13" t="s">
        <v>7</v>
      </c>
      <c r="H11" s="13" t="s">
        <v>8</v>
      </c>
      <c r="I11" s="13" t="s">
        <v>9</v>
      </c>
      <c r="J11" s="14" t="s">
        <v>10</v>
      </c>
      <c r="K11" s="31" t="s">
        <v>123</v>
      </c>
      <c r="L11" s="3" t="s">
        <v>10</v>
      </c>
    </row>
    <row r="12" spans="1:16" x14ac:dyDescent="0.25">
      <c r="A12" s="2" t="s">
        <v>11</v>
      </c>
      <c r="B12" s="2" t="s">
        <v>12</v>
      </c>
      <c r="C12" s="2"/>
      <c r="D12" s="2" t="s">
        <v>13</v>
      </c>
      <c r="E12" s="2" t="s">
        <v>14</v>
      </c>
      <c r="F12" s="2" t="s">
        <v>15</v>
      </c>
      <c r="G12" s="2" t="s">
        <v>16</v>
      </c>
      <c r="H12" s="2"/>
      <c r="I12" s="2" t="s">
        <v>17</v>
      </c>
      <c r="J12" s="15" t="s">
        <v>124</v>
      </c>
      <c r="K12" s="16">
        <v>0.2</v>
      </c>
      <c r="L12" s="17" t="s">
        <v>125</v>
      </c>
      <c r="P12" s="30"/>
    </row>
    <row r="13" spans="1:16" x14ac:dyDescent="0.25">
      <c r="B13" s="5"/>
    </row>
    <row r="14" spans="1:16" x14ac:dyDescent="0.25">
      <c r="B14" s="19" t="s">
        <v>18</v>
      </c>
    </row>
    <row r="15" spans="1:16" x14ac:dyDescent="0.25">
      <c r="B15" s="11" t="s">
        <v>19</v>
      </c>
    </row>
    <row r="16" spans="1:16" x14ac:dyDescent="0.25">
      <c r="A16" s="18">
        <v>1</v>
      </c>
      <c r="B16" s="12" t="s">
        <v>20</v>
      </c>
      <c r="C16" s="11" t="s">
        <v>22</v>
      </c>
      <c r="D16" s="21" t="s">
        <v>23</v>
      </c>
      <c r="E16" s="7">
        <v>37</v>
      </c>
      <c r="F16" s="5" t="s">
        <v>21</v>
      </c>
      <c r="H16" s="6">
        <f>ROUND(E16*G16, 2)</f>
        <v>0</v>
      </c>
      <c r="J16" s="6">
        <f>ROUND(H16+I16,2)</f>
        <v>0</v>
      </c>
      <c r="K16" s="7">
        <f>ROUND(J16*$K$12,2)</f>
        <v>0</v>
      </c>
      <c r="L16" s="7">
        <f>J16+K16</f>
        <v>0</v>
      </c>
    </row>
    <row r="17" spans="1:12" x14ac:dyDescent="0.25">
      <c r="A17" s="18">
        <v>2</v>
      </c>
      <c r="B17" s="12" t="s">
        <v>20</v>
      </c>
      <c r="C17" s="11" t="s">
        <v>24</v>
      </c>
      <c r="D17" s="21" t="s">
        <v>25</v>
      </c>
      <c r="E17" s="7">
        <v>37</v>
      </c>
      <c r="F17" s="5" t="s">
        <v>21</v>
      </c>
      <c r="H17" s="6">
        <f>ROUND(E17*G17, 2)</f>
        <v>0</v>
      </c>
      <c r="J17" s="6">
        <f t="shared" ref="J17:J80" si="0">ROUND(H17+I17,2)</f>
        <v>0</v>
      </c>
      <c r="K17" s="7">
        <f t="shared" ref="K17:K80" si="1">ROUND(J17*$K$12,2)</f>
        <v>0</v>
      </c>
      <c r="L17" s="7">
        <f t="shared" ref="L17:L80" si="2">J17+K17</f>
        <v>0</v>
      </c>
    </row>
    <row r="18" spans="1:12" ht="16.5" customHeight="1" x14ac:dyDescent="0.25">
      <c r="A18" s="18">
        <v>3</v>
      </c>
      <c r="B18" s="12" t="s">
        <v>51</v>
      </c>
      <c r="C18" s="11" t="s">
        <v>184</v>
      </c>
      <c r="D18" s="21" t="s">
        <v>185</v>
      </c>
      <c r="E18" s="7">
        <v>0.82</v>
      </c>
      <c r="F18" s="5" t="s">
        <v>186</v>
      </c>
      <c r="H18" s="6">
        <f>ROUND(E18*G18, 2)</f>
        <v>0</v>
      </c>
      <c r="J18" s="6">
        <f t="shared" si="0"/>
        <v>0</v>
      </c>
      <c r="K18" s="7">
        <f t="shared" si="1"/>
        <v>0</v>
      </c>
      <c r="L18" s="7">
        <f t="shared" si="2"/>
        <v>0</v>
      </c>
    </row>
    <row r="19" spans="1:12" x14ac:dyDescent="0.25">
      <c r="A19" s="18">
        <v>4</v>
      </c>
      <c r="B19" s="12" t="s">
        <v>20</v>
      </c>
      <c r="C19" s="11" t="s">
        <v>26</v>
      </c>
      <c r="D19" s="21" t="s">
        <v>27</v>
      </c>
      <c r="E19" s="7">
        <v>76.599999999999994</v>
      </c>
      <c r="F19" s="5" t="s">
        <v>21</v>
      </c>
      <c r="H19" s="6">
        <f>ROUND(E19*G19, 2)</f>
        <v>0</v>
      </c>
      <c r="J19" s="6">
        <f t="shared" si="0"/>
        <v>0</v>
      </c>
      <c r="K19" s="7">
        <f t="shared" si="1"/>
        <v>0</v>
      </c>
      <c r="L19" s="7">
        <f t="shared" si="2"/>
        <v>0</v>
      </c>
    </row>
    <row r="20" spans="1:12" x14ac:dyDescent="0.25">
      <c r="A20" s="18">
        <v>5</v>
      </c>
      <c r="B20" s="12" t="s">
        <v>20</v>
      </c>
      <c r="C20" s="11" t="s">
        <v>168</v>
      </c>
      <c r="D20" s="21" t="s">
        <v>187</v>
      </c>
      <c r="E20" s="7">
        <v>8.3000000000000007</v>
      </c>
      <c r="F20" s="5" t="s">
        <v>30</v>
      </c>
      <c r="H20" s="6">
        <f>ROUND(E20*G20, 2)</f>
        <v>0</v>
      </c>
      <c r="J20" s="6">
        <f t="shared" si="0"/>
        <v>0</v>
      </c>
      <c r="K20" s="7">
        <f t="shared" si="1"/>
        <v>0</v>
      </c>
      <c r="L20" s="7">
        <f t="shared" si="2"/>
        <v>0</v>
      </c>
    </row>
    <row r="21" spans="1:12" x14ac:dyDescent="0.25">
      <c r="D21" s="38" t="s">
        <v>31</v>
      </c>
      <c r="E21" s="25">
        <f>J21</f>
        <v>0</v>
      </c>
      <c r="H21" s="25">
        <f>SUM(H14:H20)</f>
        <v>0</v>
      </c>
      <c r="I21" s="25">
        <f>SUM(I14:I20)</f>
        <v>0</v>
      </c>
      <c r="J21" s="25">
        <f>SUM(J16:J20)</f>
        <v>0</v>
      </c>
      <c r="K21" s="25">
        <f t="shared" ref="K21:L21" si="3">SUM(K16:K20)</f>
        <v>0</v>
      </c>
      <c r="L21" s="25">
        <f t="shared" si="3"/>
        <v>0</v>
      </c>
    </row>
    <row r="23" spans="1:12" ht="12" customHeight="1" x14ac:dyDescent="0.25">
      <c r="B23" s="11" t="s">
        <v>32</v>
      </c>
    </row>
    <row r="24" spans="1:12" x14ac:dyDescent="0.25">
      <c r="A24" s="18">
        <v>6</v>
      </c>
      <c r="B24" s="12" t="s">
        <v>35</v>
      </c>
      <c r="C24" s="11" t="s">
        <v>36</v>
      </c>
      <c r="D24" s="21" t="s">
        <v>37</v>
      </c>
      <c r="E24" s="7">
        <v>3</v>
      </c>
      <c r="F24" s="5" t="s">
        <v>28</v>
      </c>
      <c r="H24" s="6">
        <f t="shared" ref="H24:H34" si="4">ROUND(E24*G24, 2)</f>
        <v>0</v>
      </c>
      <c r="J24" s="6">
        <f t="shared" si="0"/>
        <v>0</v>
      </c>
      <c r="K24" s="7">
        <f t="shared" si="1"/>
        <v>0</v>
      </c>
      <c r="L24" s="7">
        <f t="shared" si="2"/>
        <v>0</v>
      </c>
    </row>
    <row r="25" spans="1:12" x14ac:dyDescent="0.25">
      <c r="A25" s="18">
        <v>7</v>
      </c>
      <c r="B25" s="12" t="s">
        <v>35</v>
      </c>
      <c r="C25" s="11" t="s">
        <v>188</v>
      </c>
      <c r="D25" s="21" t="s">
        <v>189</v>
      </c>
      <c r="E25" s="7">
        <v>1</v>
      </c>
      <c r="F25" s="5" t="s">
        <v>28</v>
      </c>
      <c r="H25" s="6">
        <f t="shared" si="4"/>
        <v>0</v>
      </c>
      <c r="J25" s="6">
        <f t="shared" si="0"/>
        <v>0</v>
      </c>
      <c r="K25" s="7">
        <f t="shared" si="1"/>
        <v>0</v>
      </c>
      <c r="L25" s="7">
        <f t="shared" si="2"/>
        <v>0</v>
      </c>
    </row>
    <row r="26" spans="1:12" x14ac:dyDescent="0.25">
      <c r="A26" s="18">
        <v>8</v>
      </c>
      <c r="B26" s="12" t="s">
        <v>35</v>
      </c>
      <c r="C26" s="11" t="s">
        <v>190</v>
      </c>
      <c r="D26" s="21" t="s">
        <v>191</v>
      </c>
      <c r="E26" s="7">
        <v>13.51</v>
      </c>
      <c r="F26" s="5" t="s">
        <v>30</v>
      </c>
      <c r="H26" s="6">
        <f t="shared" si="4"/>
        <v>0</v>
      </c>
      <c r="J26" s="6">
        <f t="shared" si="0"/>
        <v>0</v>
      </c>
      <c r="K26" s="7">
        <f t="shared" si="1"/>
        <v>0</v>
      </c>
      <c r="L26" s="7">
        <f t="shared" si="2"/>
        <v>0</v>
      </c>
    </row>
    <row r="27" spans="1:12" x14ac:dyDescent="0.25">
      <c r="A27" s="18">
        <v>9</v>
      </c>
      <c r="B27" s="12" t="s">
        <v>35</v>
      </c>
      <c r="C27" s="11" t="s">
        <v>38</v>
      </c>
      <c r="D27" s="21" t="s">
        <v>39</v>
      </c>
      <c r="E27" s="7">
        <v>8.25</v>
      </c>
      <c r="F27" s="5" t="s">
        <v>21</v>
      </c>
      <c r="H27" s="6">
        <f t="shared" si="4"/>
        <v>0</v>
      </c>
      <c r="J27" s="6">
        <f t="shared" si="0"/>
        <v>0</v>
      </c>
      <c r="K27" s="7">
        <f t="shared" si="1"/>
        <v>0</v>
      </c>
      <c r="L27" s="7">
        <f t="shared" si="2"/>
        <v>0</v>
      </c>
    </row>
    <row r="28" spans="1:12" x14ac:dyDescent="0.25">
      <c r="A28" s="18">
        <v>10</v>
      </c>
      <c r="B28" s="12" t="s">
        <v>35</v>
      </c>
      <c r="C28" s="11" t="s">
        <v>40</v>
      </c>
      <c r="D28" s="21" t="s">
        <v>41</v>
      </c>
      <c r="E28" s="7">
        <v>1.401</v>
      </c>
      <c r="F28" s="5" t="s">
        <v>42</v>
      </c>
      <c r="H28" s="6">
        <f t="shared" si="4"/>
        <v>0</v>
      </c>
      <c r="J28" s="6">
        <f t="shared" si="0"/>
        <v>0</v>
      </c>
      <c r="K28" s="7">
        <f t="shared" si="1"/>
        <v>0</v>
      </c>
      <c r="L28" s="7">
        <f t="shared" si="2"/>
        <v>0</v>
      </c>
    </row>
    <row r="29" spans="1:12" x14ac:dyDescent="0.25">
      <c r="A29" s="18">
        <v>11</v>
      </c>
      <c r="B29" s="12" t="s">
        <v>35</v>
      </c>
      <c r="C29" s="11" t="s">
        <v>43</v>
      </c>
      <c r="D29" s="21" t="s">
        <v>44</v>
      </c>
      <c r="E29" s="7">
        <v>26.619</v>
      </c>
      <c r="F29" s="5" t="s">
        <v>42</v>
      </c>
      <c r="H29" s="6">
        <f t="shared" si="4"/>
        <v>0</v>
      </c>
      <c r="J29" s="6">
        <f t="shared" si="0"/>
        <v>0</v>
      </c>
      <c r="K29" s="7">
        <f t="shared" si="1"/>
        <v>0</v>
      </c>
      <c r="L29" s="7">
        <f t="shared" si="2"/>
        <v>0</v>
      </c>
    </row>
    <row r="30" spans="1:12" x14ac:dyDescent="0.25">
      <c r="A30" s="18">
        <v>12</v>
      </c>
      <c r="B30" s="12" t="s">
        <v>35</v>
      </c>
      <c r="C30" s="11" t="s">
        <v>45</v>
      </c>
      <c r="D30" s="21" t="s">
        <v>46</v>
      </c>
      <c r="E30" s="7">
        <v>1.401</v>
      </c>
      <c r="F30" s="5" t="s">
        <v>42</v>
      </c>
      <c r="H30" s="6">
        <f t="shared" si="4"/>
        <v>0</v>
      </c>
      <c r="J30" s="6">
        <f t="shared" si="0"/>
        <v>0</v>
      </c>
      <c r="K30" s="7">
        <f t="shared" si="1"/>
        <v>0</v>
      </c>
      <c r="L30" s="7">
        <f t="shared" si="2"/>
        <v>0</v>
      </c>
    </row>
    <row r="31" spans="1:12" x14ac:dyDescent="0.25">
      <c r="A31" s="18">
        <v>13</v>
      </c>
      <c r="B31" s="12" t="s">
        <v>35</v>
      </c>
      <c r="C31" s="11" t="s">
        <v>192</v>
      </c>
      <c r="D31" s="21" t="s">
        <v>193</v>
      </c>
      <c r="E31" s="7">
        <v>7.0049999999999999</v>
      </c>
      <c r="F31" s="5" t="s">
        <v>42</v>
      </c>
      <c r="H31" s="6">
        <f t="shared" si="4"/>
        <v>0</v>
      </c>
      <c r="J31" s="6">
        <f t="shared" si="0"/>
        <v>0</v>
      </c>
      <c r="K31" s="7">
        <f t="shared" si="1"/>
        <v>0</v>
      </c>
      <c r="L31" s="7">
        <f t="shared" si="2"/>
        <v>0</v>
      </c>
    </row>
    <row r="32" spans="1:12" x14ac:dyDescent="0.25">
      <c r="A32" s="18">
        <v>14</v>
      </c>
      <c r="B32" s="12" t="s">
        <v>47</v>
      </c>
      <c r="C32" s="11" t="s">
        <v>48</v>
      </c>
      <c r="D32" s="21" t="s">
        <v>194</v>
      </c>
      <c r="E32" s="7">
        <v>1.401</v>
      </c>
      <c r="F32" s="5" t="s">
        <v>42</v>
      </c>
      <c r="H32" s="6">
        <f t="shared" si="4"/>
        <v>0</v>
      </c>
      <c r="J32" s="6">
        <f t="shared" si="0"/>
        <v>0</v>
      </c>
      <c r="K32" s="7">
        <f t="shared" si="1"/>
        <v>0</v>
      </c>
      <c r="L32" s="7">
        <f t="shared" si="2"/>
        <v>0</v>
      </c>
    </row>
    <row r="33" spans="1:12" x14ac:dyDescent="0.25">
      <c r="A33" s="18">
        <v>15</v>
      </c>
      <c r="B33" s="12" t="s">
        <v>35</v>
      </c>
      <c r="C33" s="11" t="s">
        <v>49</v>
      </c>
      <c r="D33" s="21" t="s">
        <v>50</v>
      </c>
      <c r="E33" s="7">
        <v>1.401</v>
      </c>
      <c r="F33" s="5" t="s">
        <v>42</v>
      </c>
      <c r="H33" s="6">
        <f t="shared" si="4"/>
        <v>0</v>
      </c>
      <c r="J33" s="6">
        <f t="shared" si="0"/>
        <v>0</v>
      </c>
      <c r="K33" s="7">
        <f t="shared" si="1"/>
        <v>0</v>
      </c>
      <c r="L33" s="7">
        <f t="shared" si="2"/>
        <v>0</v>
      </c>
    </row>
    <row r="34" spans="1:12" x14ac:dyDescent="0.25">
      <c r="A34" s="18">
        <v>16</v>
      </c>
      <c r="B34" s="12" t="s">
        <v>51</v>
      </c>
      <c r="C34" s="11" t="s">
        <v>52</v>
      </c>
      <c r="D34" s="21" t="s">
        <v>53</v>
      </c>
      <c r="E34" s="7">
        <v>3.5070000000000001</v>
      </c>
      <c r="F34" s="5" t="s">
        <v>42</v>
      </c>
      <c r="H34" s="6">
        <f t="shared" si="4"/>
        <v>0</v>
      </c>
      <c r="J34" s="6">
        <f t="shared" si="0"/>
        <v>0</v>
      </c>
      <c r="K34" s="7">
        <f t="shared" si="1"/>
        <v>0</v>
      </c>
      <c r="L34" s="7">
        <f t="shared" si="2"/>
        <v>0</v>
      </c>
    </row>
    <row r="35" spans="1:12" x14ac:dyDescent="0.25">
      <c r="D35" s="38" t="s">
        <v>54</v>
      </c>
      <c r="E35" s="25">
        <f>J35</f>
        <v>0</v>
      </c>
      <c r="H35" s="25">
        <f>SUM(H23:H34)</f>
        <v>0</v>
      </c>
      <c r="I35" s="25">
        <f>SUM(I23:I34)</f>
        <v>0</v>
      </c>
      <c r="J35" s="25">
        <f>SUM(J24:J34)</f>
        <v>0</v>
      </c>
      <c r="K35" s="25">
        <f t="shared" ref="K35:L35" si="5">SUM(K24:K34)</f>
        <v>0</v>
      </c>
      <c r="L35" s="25">
        <f t="shared" si="5"/>
        <v>0</v>
      </c>
    </row>
    <row r="37" spans="1:12" x14ac:dyDescent="0.25">
      <c r="D37" s="38" t="s">
        <v>55</v>
      </c>
      <c r="E37" s="24">
        <f>J37</f>
        <v>0</v>
      </c>
      <c r="H37" s="25">
        <f>H35+H21</f>
        <v>0</v>
      </c>
      <c r="I37" s="25">
        <f t="shared" ref="I37:L37" si="6">I35+I21</f>
        <v>0</v>
      </c>
      <c r="J37" s="25">
        <f>J35+J21</f>
        <v>0</v>
      </c>
      <c r="K37" s="25">
        <f t="shared" si="6"/>
        <v>0</v>
      </c>
      <c r="L37" s="25">
        <f t="shared" si="6"/>
        <v>0</v>
      </c>
    </row>
    <row r="39" spans="1:12" x14ac:dyDescent="0.25">
      <c r="B39" s="19" t="s">
        <v>56</v>
      </c>
    </row>
    <row r="40" spans="1:12" x14ac:dyDescent="0.25">
      <c r="B40" s="11" t="s">
        <v>57</v>
      </c>
    </row>
    <row r="41" spans="1:12" x14ac:dyDescent="0.25">
      <c r="A41" s="18">
        <v>17</v>
      </c>
      <c r="B41" s="12" t="s">
        <v>58</v>
      </c>
      <c r="C41" s="11" t="s">
        <v>170</v>
      </c>
      <c r="D41" s="21" t="s">
        <v>171</v>
      </c>
      <c r="E41" s="7">
        <v>2</v>
      </c>
      <c r="F41" s="5" t="s">
        <v>0</v>
      </c>
      <c r="H41" s="6">
        <f t="shared" ref="H41:H49" si="7">ROUND(E41*G41, 2)</f>
        <v>0</v>
      </c>
      <c r="J41" s="6">
        <f t="shared" si="0"/>
        <v>0</v>
      </c>
      <c r="K41" s="7">
        <f t="shared" si="1"/>
        <v>0</v>
      </c>
      <c r="L41" s="7">
        <f t="shared" si="2"/>
        <v>0</v>
      </c>
    </row>
    <row r="42" spans="1:12" x14ac:dyDescent="0.25">
      <c r="A42" s="18">
        <v>18</v>
      </c>
      <c r="B42" s="12" t="s">
        <v>58</v>
      </c>
      <c r="C42" s="11" t="s">
        <v>59</v>
      </c>
      <c r="D42" s="21" t="s">
        <v>60</v>
      </c>
      <c r="E42" s="7">
        <v>2</v>
      </c>
      <c r="F42" s="5" t="s">
        <v>0</v>
      </c>
      <c r="H42" s="6">
        <f t="shared" si="7"/>
        <v>0</v>
      </c>
      <c r="J42" s="6">
        <f t="shared" si="0"/>
        <v>0</v>
      </c>
      <c r="K42" s="7">
        <f t="shared" si="1"/>
        <v>0</v>
      </c>
      <c r="L42" s="7">
        <f t="shared" si="2"/>
        <v>0</v>
      </c>
    </row>
    <row r="43" spans="1:12" x14ac:dyDescent="0.25">
      <c r="A43" s="18">
        <v>19</v>
      </c>
      <c r="B43" s="12" t="s">
        <v>58</v>
      </c>
      <c r="C43" s="11" t="s">
        <v>195</v>
      </c>
      <c r="D43" s="21" t="s">
        <v>196</v>
      </c>
      <c r="E43" s="7">
        <v>3</v>
      </c>
      <c r="F43" s="5" t="s">
        <v>0</v>
      </c>
      <c r="H43" s="6">
        <f t="shared" si="7"/>
        <v>0</v>
      </c>
      <c r="J43" s="6">
        <f t="shared" si="0"/>
        <v>0</v>
      </c>
      <c r="K43" s="7">
        <f t="shared" si="1"/>
        <v>0</v>
      </c>
      <c r="L43" s="7">
        <f t="shared" si="2"/>
        <v>0</v>
      </c>
    </row>
    <row r="44" spans="1:12" x14ac:dyDescent="0.25">
      <c r="A44" s="18">
        <v>20</v>
      </c>
      <c r="B44" s="12" t="s">
        <v>58</v>
      </c>
      <c r="C44" s="11" t="s">
        <v>197</v>
      </c>
      <c r="D44" s="21" t="s">
        <v>198</v>
      </c>
      <c r="E44" s="7">
        <v>3</v>
      </c>
      <c r="F44" s="5" t="s">
        <v>0</v>
      </c>
      <c r="H44" s="6">
        <f t="shared" si="7"/>
        <v>0</v>
      </c>
      <c r="J44" s="6">
        <f t="shared" si="0"/>
        <v>0</v>
      </c>
      <c r="K44" s="7">
        <f t="shared" si="1"/>
        <v>0</v>
      </c>
      <c r="L44" s="7">
        <f t="shared" si="2"/>
        <v>0</v>
      </c>
    </row>
    <row r="45" spans="1:12" x14ac:dyDescent="0.25">
      <c r="A45" s="18">
        <v>21</v>
      </c>
      <c r="B45" s="12" t="s">
        <v>58</v>
      </c>
      <c r="C45" s="11" t="s">
        <v>61</v>
      </c>
      <c r="D45" s="21" t="s">
        <v>62</v>
      </c>
      <c r="E45" s="7">
        <v>5</v>
      </c>
      <c r="F45" s="5" t="s">
        <v>0</v>
      </c>
      <c r="H45" s="6">
        <f t="shared" si="7"/>
        <v>0</v>
      </c>
      <c r="J45" s="6">
        <f t="shared" si="0"/>
        <v>0</v>
      </c>
      <c r="K45" s="7">
        <f t="shared" si="1"/>
        <v>0</v>
      </c>
      <c r="L45" s="7">
        <f t="shared" si="2"/>
        <v>0</v>
      </c>
    </row>
    <row r="46" spans="1:12" x14ac:dyDescent="0.25">
      <c r="A46" s="18">
        <v>22</v>
      </c>
      <c r="B46" s="12" t="s">
        <v>58</v>
      </c>
      <c r="C46" s="11" t="s">
        <v>63</v>
      </c>
      <c r="D46" s="21" t="s">
        <v>64</v>
      </c>
      <c r="E46" s="7">
        <v>2</v>
      </c>
      <c r="F46" s="5" t="s">
        <v>0</v>
      </c>
      <c r="H46" s="6">
        <f t="shared" si="7"/>
        <v>0</v>
      </c>
      <c r="J46" s="6">
        <f t="shared" si="0"/>
        <v>0</v>
      </c>
      <c r="K46" s="7">
        <f t="shared" si="1"/>
        <v>0</v>
      </c>
      <c r="L46" s="7">
        <f t="shared" si="2"/>
        <v>0</v>
      </c>
    </row>
    <row r="47" spans="1:12" x14ac:dyDescent="0.25">
      <c r="A47" s="18">
        <v>23</v>
      </c>
      <c r="B47" s="12" t="s">
        <v>58</v>
      </c>
      <c r="C47" s="11" t="s">
        <v>65</v>
      </c>
      <c r="D47" s="21" t="s">
        <v>172</v>
      </c>
      <c r="E47" s="7">
        <v>5</v>
      </c>
      <c r="F47" s="5" t="s">
        <v>28</v>
      </c>
      <c r="H47" s="6">
        <f t="shared" si="7"/>
        <v>0</v>
      </c>
      <c r="J47" s="6">
        <f t="shared" si="0"/>
        <v>0</v>
      </c>
      <c r="K47" s="7">
        <f t="shared" si="1"/>
        <v>0</v>
      </c>
      <c r="L47" s="7">
        <f t="shared" si="2"/>
        <v>0</v>
      </c>
    </row>
    <row r="48" spans="1:12" x14ac:dyDescent="0.25">
      <c r="A48" s="18">
        <v>24</v>
      </c>
      <c r="B48" s="12" t="s">
        <v>58</v>
      </c>
      <c r="C48" s="11" t="s">
        <v>66</v>
      </c>
      <c r="D48" s="21" t="s">
        <v>173</v>
      </c>
      <c r="E48" s="7">
        <v>5</v>
      </c>
      <c r="F48" s="5" t="s">
        <v>28</v>
      </c>
      <c r="H48" s="6">
        <f t="shared" si="7"/>
        <v>0</v>
      </c>
      <c r="J48" s="6">
        <f t="shared" si="0"/>
        <v>0</v>
      </c>
      <c r="K48" s="7">
        <f t="shared" si="1"/>
        <v>0</v>
      </c>
      <c r="L48" s="7">
        <f t="shared" si="2"/>
        <v>0</v>
      </c>
    </row>
    <row r="49" spans="1:12" x14ac:dyDescent="0.25">
      <c r="A49" s="18">
        <v>25</v>
      </c>
      <c r="B49" s="12" t="s">
        <v>58</v>
      </c>
      <c r="C49" s="11" t="s">
        <v>67</v>
      </c>
      <c r="D49" s="21" t="s">
        <v>68</v>
      </c>
      <c r="E49" s="7">
        <v>4.5359999999999996</v>
      </c>
      <c r="F49" s="5" t="s">
        <v>69</v>
      </c>
      <c r="H49" s="6">
        <f t="shared" si="7"/>
        <v>0</v>
      </c>
      <c r="J49" s="6">
        <f t="shared" si="0"/>
        <v>0</v>
      </c>
      <c r="K49" s="7">
        <f t="shared" si="1"/>
        <v>0</v>
      </c>
      <c r="L49" s="7">
        <f t="shared" si="2"/>
        <v>0</v>
      </c>
    </row>
    <row r="50" spans="1:12" x14ac:dyDescent="0.25">
      <c r="D50" s="38" t="s">
        <v>70</v>
      </c>
      <c r="E50" s="25">
        <f>J50</f>
        <v>0</v>
      </c>
      <c r="H50" s="25">
        <f>SUM(H39:H49)</f>
        <v>0</v>
      </c>
      <c r="I50" s="25">
        <f>SUM(I39:I49)</f>
        <v>0</v>
      </c>
      <c r="J50" s="25">
        <f>SUM(J41:J49)</f>
        <v>0</v>
      </c>
      <c r="K50" s="25">
        <f t="shared" ref="K50:L50" si="8">SUM(K41:K49)</f>
        <v>0</v>
      </c>
      <c r="L50" s="25">
        <f t="shared" si="8"/>
        <v>0</v>
      </c>
    </row>
    <row r="52" spans="1:12" x14ac:dyDescent="0.25">
      <c r="B52" s="11" t="s">
        <v>71</v>
      </c>
    </row>
    <row r="53" spans="1:12" x14ac:dyDescent="0.25">
      <c r="A53" s="18">
        <v>26</v>
      </c>
      <c r="B53" s="12" t="s">
        <v>72</v>
      </c>
      <c r="C53" s="11" t="s">
        <v>73</v>
      </c>
      <c r="D53" s="21" t="s">
        <v>74</v>
      </c>
      <c r="E53" s="7">
        <v>4</v>
      </c>
      <c r="F53" s="5" t="s">
        <v>28</v>
      </c>
      <c r="H53" s="6">
        <f>ROUND(E53*G53, 2)</f>
        <v>0</v>
      </c>
      <c r="J53" s="6">
        <f t="shared" si="0"/>
        <v>0</v>
      </c>
      <c r="K53" s="7">
        <f t="shared" si="1"/>
        <v>0</v>
      </c>
      <c r="L53" s="7">
        <f t="shared" si="2"/>
        <v>0</v>
      </c>
    </row>
    <row r="54" spans="1:12" x14ac:dyDescent="0.25">
      <c r="A54" s="18">
        <v>27</v>
      </c>
      <c r="B54" s="12" t="s">
        <v>72</v>
      </c>
      <c r="C54" s="11" t="s">
        <v>75</v>
      </c>
      <c r="D54" s="21" t="s">
        <v>174</v>
      </c>
      <c r="E54" s="7">
        <v>4</v>
      </c>
      <c r="F54" s="5" t="s">
        <v>28</v>
      </c>
      <c r="H54" s="6">
        <f>ROUND(E54*G54, 2)</f>
        <v>0</v>
      </c>
      <c r="J54" s="6">
        <f t="shared" si="0"/>
        <v>0</v>
      </c>
      <c r="K54" s="7">
        <f t="shared" si="1"/>
        <v>0</v>
      </c>
      <c r="L54" s="7">
        <f t="shared" si="2"/>
        <v>0</v>
      </c>
    </row>
    <row r="55" spans="1:12" x14ac:dyDescent="0.25">
      <c r="A55" s="18">
        <v>28</v>
      </c>
      <c r="B55" s="12" t="s">
        <v>72</v>
      </c>
      <c r="C55" s="11" t="s">
        <v>76</v>
      </c>
      <c r="D55" s="21" t="s">
        <v>77</v>
      </c>
      <c r="E55" s="7">
        <v>8.9719999999999995</v>
      </c>
      <c r="F55" s="5" t="s">
        <v>69</v>
      </c>
      <c r="H55" s="6">
        <f>ROUND(E55*G55, 2)</f>
        <v>0</v>
      </c>
      <c r="J55" s="6">
        <f t="shared" si="0"/>
        <v>0</v>
      </c>
      <c r="K55" s="7">
        <f t="shared" si="1"/>
        <v>0</v>
      </c>
      <c r="L55" s="7">
        <f t="shared" si="2"/>
        <v>0</v>
      </c>
    </row>
    <row r="56" spans="1:12" x14ac:dyDescent="0.25">
      <c r="D56" s="38" t="s">
        <v>78</v>
      </c>
      <c r="E56" s="25">
        <f>J56</f>
        <v>0</v>
      </c>
      <c r="H56" s="25">
        <f>SUM(H52:H55)</f>
        <v>0</v>
      </c>
      <c r="I56" s="25">
        <f>SUM(I52:I55)</f>
        <v>0</v>
      </c>
      <c r="J56" s="25">
        <f>SUM(J53:J55)</f>
        <v>0</v>
      </c>
      <c r="K56" s="25">
        <f t="shared" ref="K56:L56" si="9">SUM(K53:K55)</f>
        <v>0</v>
      </c>
      <c r="L56" s="25">
        <f t="shared" si="9"/>
        <v>0</v>
      </c>
    </row>
    <row r="58" spans="1:12" x14ac:dyDescent="0.25">
      <c r="B58" s="11" t="s">
        <v>79</v>
      </c>
    </row>
    <row r="59" spans="1:12" x14ac:dyDescent="0.25">
      <c r="A59" s="18">
        <v>29</v>
      </c>
      <c r="B59" s="12" t="s">
        <v>80</v>
      </c>
      <c r="C59" s="11" t="s">
        <v>175</v>
      </c>
      <c r="D59" s="21" t="s">
        <v>176</v>
      </c>
      <c r="E59" s="7">
        <v>8.3000000000000007</v>
      </c>
      <c r="F59" s="5" t="s">
        <v>30</v>
      </c>
      <c r="H59" s="6">
        <f>ROUND(E59*G59, 2)</f>
        <v>0</v>
      </c>
      <c r="J59" s="6">
        <f t="shared" si="0"/>
        <v>0</v>
      </c>
      <c r="K59" s="7">
        <f t="shared" si="1"/>
        <v>0</v>
      </c>
      <c r="L59" s="7">
        <f t="shared" si="2"/>
        <v>0</v>
      </c>
    </row>
    <row r="60" spans="1:12" x14ac:dyDescent="0.25">
      <c r="A60" s="18">
        <v>30</v>
      </c>
      <c r="B60" s="12" t="s">
        <v>80</v>
      </c>
      <c r="C60" s="11" t="s">
        <v>81</v>
      </c>
      <c r="D60" s="21" t="s">
        <v>82</v>
      </c>
      <c r="E60" s="7">
        <v>3</v>
      </c>
      <c r="F60" s="5" t="s">
        <v>28</v>
      </c>
      <c r="H60" s="6">
        <f>ROUND(E60*G60, 2)</f>
        <v>0</v>
      </c>
      <c r="J60" s="6">
        <f t="shared" si="0"/>
        <v>0</v>
      </c>
      <c r="K60" s="7">
        <f t="shared" si="1"/>
        <v>0</v>
      </c>
      <c r="L60" s="7">
        <f t="shared" si="2"/>
        <v>0</v>
      </c>
    </row>
    <row r="61" spans="1:12" x14ac:dyDescent="0.25">
      <c r="A61" s="18">
        <v>31</v>
      </c>
      <c r="B61" s="12" t="s">
        <v>29</v>
      </c>
      <c r="C61" s="11" t="s">
        <v>83</v>
      </c>
      <c r="D61" s="21" t="s">
        <v>199</v>
      </c>
      <c r="E61" s="7">
        <v>3</v>
      </c>
      <c r="F61" s="5" t="s">
        <v>28</v>
      </c>
      <c r="I61" s="6">
        <f>ROUND(E61*G61, 2)</f>
        <v>0</v>
      </c>
      <c r="J61" s="6">
        <f t="shared" si="0"/>
        <v>0</v>
      </c>
      <c r="K61" s="7">
        <f t="shared" si="1"/>
        <v>0</v>
      </c>
      <c r="L61" s="7">
        <f t="shared" si="2"/>
        <v>0</v>
      </c>
    </row>
    <row r="62" spans="1:12" x14ac:dyDescent="0.25">
      <c r="A62" s="18">
        <v>32</v>
      </c>
      <c r="B62" s="12" t="s">
        <v>80</v>
      </c>
      <c r="C62" s="11" t="s">
        <v>131</v>
      </c>
      <c r="D62" s="21" t="s">
        <v>132</v>
      </c>
      <c r="E62" s="7">
        <v>11.333</v>
      </c>
      <c r="F62" s="5" t="s">
        <v>69</v>
      </c>
      <c r="H62" s="6">
        <f>ROUND(E62*G62, 2)</f>
        <v>0</v>
      </c>
      <c r="J62" s="6">
        <f t="shared" si="0"/>
        <v>0</v>
      </c>
      <c r="K62" s="7">
        <f t="shared" si="1"/>
        <v>0</v>
      </c>
      <c r="L62" s="7">
        <f t="shared" si="2"/>
        <v>0</v>
      </c>
    </row>
    <row r="63" spans="1:12" x14ac:dyDescent="0.25">
      <c r="D63" s="38" t="s">
        <v>84</v>
      </c>
      <c r="E63" s="25">
        <f>J63</f>
        <v>0</v>
      </c>
      <c r="H63" s="25">
        <f>SUM(H58:H62)</f>
        <v>0</v>
      </c>
      <c r="I63" s="25">
        <f>SUM(I58:I62)</f>
        <v>0</v>
      </c>
      <c r="J63" s="25">
        <f>SUM(J59:J62)</f>
        <v>0</v>
      </c>
      <c r="K63" s="25">
        <f t="shared" ref="K63:L63" si="10">SUM(K59:K62)</f>
        <v>0</v>
      </c>
      <c r="L63" s="25">
        <f t="shared" si="10"/>
        <v>0</v>
      </c>
    </row>
    <row r="65" spans="1:12" x14ac:dyDescent="0.25">
      <c r="B65" s="11" t="s">
        <v>85</v>
      </c>
    </row>
    <row r="66" spans="1:12" x14ac:dyDescent="0.25">
      <c r="A66" s="18">
        <v>33</v>
      </c>
      <c r="B66" s="12" t="s">
        <v>86</v>
      </c>
      <c r="C66" s="11" t="s">
        <v>87</v>
      </c>
      <c r="D66" s="21" t="s">
        <v>88</v>
      </c>
      <c r="E66" s="7">
        <v>76.599999999999994</v>
      </c>
      <c r="F66" s="5" t="s">
        <v>21</v>
      </c>
      <c r="H66" s="6">
        <f>ROUND(E66*G66, 2)</f>
        <v>0</v>
      </c>
      <c r="J66" s="6">
        <f t="shared" si="0"/>
        <v>0</v>
      </c>
      <c r="K66" s="7">
        <f t="shared" si="1"/>
        <v>0</v>
      </c>
      <c r="L66" s="7">
        <f t="shared" si="2"/>
        <v>0</v>
      </c>
    </row>
    <row r="67" spans="1:12" x14ac:dyDescent="0.25">
      <c r="A67" s="18">
        <v>34</v>
      </c>
      <c r="B67" s="12" t="s">
        <v>86</v>
      </c>
      <c r="C67" s="11" t="s">
        <v>89</v>
      </c>
      <c r="D67" s="21" t="s">
        <v>90</v>
      </c>
      <c r="E67" s="7">
        <v>76.599999999999994</v>
      </c>
      <c r="F67" s="5" t="s">
        <v>21</v>
      </c>
      <c r="H67" s="6">
        <f>ROUND(E67*G67, 2)</f>
        <v>0</v>
      </c>
      <c r="J67" s="6">
        <f t="shared" si="0"/>
        <v>0</v>
      </c>
      <c r="K67" s="7">
        <f t="shared" si="1"/>
        <v>0</v>
      </c>
      <c r="L67" s="7">
        <f t="shared" si="2"/>
        <v>0</v>
      </c>
    </row>
    <row r="68" spans="1:12" x14ac:dyDescent="0.25">
      <c r="A68" s="18">
        <v>35</v>
      </c>
      <c r="B68" s="12" t="s">
        <v>29</v>
      </c>
      <c r="C68" s="11" t="s">
        <v>91</v>
      </c>
      <c r="D68" s="21" t="s">
        <v>92</v>
      </c>
      <c r="E68" s="7">
        <v>80</v>
      </c>
      <c r="F68" s="5" t="s">
        <v>21</v>
      </c>
      <c r="I68" s="6">
        <f>ROUND(E68*G68, 2)</f>
        <v>0</v>
      </c>
      <c r="J68" s="6">
        <f t="shared" si="0"/>
        <v>0</v>
      </c>
      <c r="K68" s="7">
        <f t="shared" si="1"/>
        <v>0</v>
      </c>
      <c r="L68" s="7">
        <f t="shared" si="2"/>
        <v>0</v>
      </c>
    </row>
    <row r="69" spans="1:12" x14ac:dyDescent="0.25">
      <c r="A69" s="18">
        <v>36</v>
      </c>
      <c r="B69" s="12" t="s">
        <v>86</v>
      </c>
      <c r="C69" s="11" t="s">
        <v>93</v>
      </c>
      <c r="D69" s="21" t="s">
        <v>94</v>
      </c>
      <c r="E69" s="7">
        <v>9.1509999999999998</v>
      </c>
      <c r="F69" s="5" t="s">
        <v>69</v>
      </c>
      <c r="H69" s="6">
        <f>ROUND(E69*G69, 2)</f>
        <v>0</v>
      </c>
      <c r="J69" s="6">
        <f t="shared" si="0"/>
        <v>0</v>
      </c>
      <c r="K69" s="7">
        <f t="shared" si="1"/>
        <v>0</v>
      </c>
      <c r="L69" s="7">
        <f t="shared" si="2"/>
        <v>0</v>
      </c>
    </row>
    <row r="70" spans="1:12" x14ac:dyDescent="0.25">
      <c r="D70" s="38" t="s">
        <v>95</v>
      </c>
      <c r="E70" s="25">
        <f>J70</f>
        <v>0</v>
      </c>
      <c r="H70" s="25">
        <f>SUM(H65:H69)</f>
        <v>0</v>
      </c>
      <c r="I70" s="25">
        <f>SUM(I65:I69)</f>
        <v>0</v>
      </c>
      <c r="J70" s="25">
        <f>SUM(J66:J69)</f>
        <v>0</v>
      </c>
      <c r="K70" s="25">
        <f t="shared" ref="K70:L70" si="11">SUM(K66:K69)</f>
        <v>0</v>
      </c>
      <c r="L70" s="25">
        <f t="shared" si="11"/>
        <v>0</v>
      </c>
    </row>
    <row r="72" spans="1:12" x14ac:dyDescent="0.25">
      <c r="B72" s="11" t="s">
        <v>96</v>
      </c>
    </row>
    <row r="73" spans="1:12" x14ac:dyDescent="0.25">
      <c r="A73" s="18">
        <v>37</v>
      </c>
      <c r="B73" s="12" t="s">
        <v>97</v>
      </c>
      <c r="C73" s="11" t="s">
        <v>98</v>
      </c>
      <c r="D73" s="21" t="s">
        <v>99</v>
      </c>
      <c r="E73" s="7">
        <v>8.5</v>
      </c>
      <c r="F73" s="5" t="s">
        <v>21</v>
      </c>
      <c r="H73" s="6">
        <f>ROUND(E73*G73, 2)</f>
        <v>0</v>
      </c>
      <c r="J73" s="6">
        <f t="shared" si="0"/>
        <v>0</v>
      </c>
      <c r="K73" s="7">
        <f t="shared" si="1"/>
        <v>0</v>
      </c>
      <c r="L73" s="7">
        <f t="shared" si="2"/>
        <v>0</v>
      </c>
    </row>
    <row r="74" spans="1:12" x14ac:dyDescent="0.25">
      <c r="A74" s="18">
        <v>38</v>
      </c>
      <c r="B74" s="12" t="s">
        <v>29</v>
      </c>
      <c r="C74" s="11" t="s">
        <v>100</v>
      </c>
      <c r="D74" s="21" t="s">
        <v>101</v>
      </c>
      <c r="E74" s="7">
        <v>9</v>
      </c>
      <c r="F74" s="5" t="s">
        <v>21</v>
      </c>
      <c r="I74" s="6">
        <f>ROUND(E74*G74, 2)</f>
        <v>0</v>
      </c>
      <c r="J74" s="6">
        <f t="shared" si="0"/>
        <v>0</v>
      </c>
      <c r="K74" s="7">
        <f t="shared" si="1"/>
        <v>0</v>
      </c>
      <c r="L74" s="7">
        <f t="shared" si="2"/>
        <v>0</v>
      </c>
    </row>
    <row r="75" spans="1:12" x14ac:dyDescent="0.25">
      <c r="A75" s="18">
        <v>39</v>
      </c>
      <c r="B75" s="12" t="s">
        <v>97</v>
      </c>
      <c r="C75" s="11" t="s">
        <v>102</v>
      </c>
      <c r="D75" s="21" t="s">
        <v>103</v>
      </c>
      <c r="E75" s="7">
        <v>2.399</v>
      </c>
      <c r="F75" s="5" t="s">
        <v>69</v>
      </c>
      <c r="H75" s="6">
        <f>ROUND(E75*G75, 2)</f>
        <v>0</v>
      </c>
      <c r="J75" s="6">
        <f t="shared" si="0"/>
        <v>0</v>
      </c>
      <c r="K75" s="7">
        <f t="shared" si="1"/>
        <v>0</v>
      </c>
      <c r="L75" s="7">
        <f t="shared" si="2"/>
        <v>0</v>
      </c>
    </row>
    <row r="76" spans="1:12" x14ac:dyDescent="0.25">
      <c r="D76" s="38" t="s">
        <v>104</v>
      </c>
      <c r="E76" s="25">
        <f>J76</f>
        <v>0</v>
      </c>
      <c r="H76" s="25">
        <f>SUM(H72:H75)</f>
        <v>0</v>
      </c>
      <c r="I76" s="25">
        <f>SUM(I72:I75)</f>
        <v>0</v>
      </c>
      <c r="J76" s="25">
        <f>SUM(J73:J75)</f>
        <v>0</v>
      </c>
      <c r="K76" s="25">
        <f t="shared" ref="K76:L76" si="12">SUM(K73:K75)</f>
        <v>0</v>
      </c>
      <c r="L76" s="25">
        <f t="shared" si="12"/>
        <v>0</v>
      </c>
    </row>
    <row r="78" spans="1:12" x14ac:dyDescent="0.25">
      <c r="B78" s="11" t="s">
        <v>105</v>
      </c>
    </row>
    <row r="79" spans="1:12" x14ac:dyDescent="0.25">
      <c r="A79" s="18">
        <v>40</v>
      </c>
      <c r="B79" s="12" t="s">
        <v>106</v>
      </c>
      <c r="C79" s="11" t="s">
        <v>107</v>
      </c>
      <c r="D79" s="21" t="s">
        <v>200</v>
      </c>
      <c r="E79" s="7">
        <v>3.6</v>
      </c>
      <c r="F79" s="5" t="s">
        <v>21</v>
      </c>
      <c r="H79" s="6">
        <f>ROUND(E79*G79, 2)</f>
        <v>0</v>
      </c>
      <c r="J79" s="6">
        <f t="shared" si="0"/>
        <v>0</v>
      </c>
      <c r="K79" s="7">
        <f t="shared" si="1"/>
        <v>0</v>
      </c>
      <c r="L79" s="7">
        <f t="shared" si="2"/>
        <v>0</v>
      </c>
    </row>
    <row r="80" spans="1:12" x14ac:dyDescent="0.25">
      <c r="A80" s="18">
        <v>41</v>
      </c>
      <c r="B80" s="12" t="s">
        <v>106</v>
      </c>
      <c r="C80" s="11" t="s">
        <v>108</v>
      </c>
      <c r="D80" s="21" t="s">
        <v>109</v>
      </c>
      <c r="E80" s="7">
        <v>3.6</v>
      </c>
      <c r="F80" s="5" t="s">
        <v>21</v>
      </c>
      <c r="H80" s="6">
        <f>ROUND(E80*G80, 2)</f>
        <v>0</v>
      </c>
      <c r="J80" s="6">
        <f t="shared" si="0"/>
        <v>0</v>
      </c>
      <c r="K80" s="7">
        <f t="shared" si="1"/>
        <v>0</v>
      </c>
      <c r="L80" s="7">
        <f t="shared" si="2"/>
        <v>0</v>
      </c>
    </row>
    <row r="81" spans="1:13" x14ac:dyDescent="0.25">
      <c r="A81" s="18">
        <v>42</v>
      </c>
      <c r="B81" s="12" t="s">
        <v>106</v>
      </c>
      <c r="C81" s="11" t="s">
        <v>126</v>
      </c>
      <c r="D81" s="21" t="s">
        <v>127</v>
      </c>
      <c r="E81" s="7">
        <v>14.1</v>
      </c>
      <c r="F81" s="5" t="s">
        <v>21</v>
      </c>
      <c r="H81" s="6">
        <f>ROUND(E81*G81, 2)</f>
        <v>0</v>
      </c>
      <c r="J81" s="6">
        <f t="shared" ref="J81:J116" si="13">ROUND(H81+I81,2)</f>
        <v>0</v>
      </c>
      <c r="K81" s="7">
        <f t="shared" ref="K81:K115" si="14">ROUND(J81*$K$12,2)</f>
        <v>0</v>
      </c>
      <c r="L81" s="7">
        <f t="shared" ref="L81:L115" si="15">J81+K81</f>
        <v>0</v>
      </c>
    </row>
    <row r="82" spans="1:13" x14ac:dyDescent="0.25">
      <c r="A82" s="18">
        <v>43</v>
      </c>
      <c r="B82" s="12" t="s">
        <v>106</v>
      </c>
      <c r="C82" s="11" t="s">
        <v>128</v>
      </c>
      <c r="D82" s="21" t="s">
        <v>129</v>
      </c>
      <c r="E82" s="7">
        <v>14.1</v>
      </c>
      <c r="F82" s="5" t="s">
        <v>21</v>
      </c>
      <c r="H82" s="6">
        <f>ROUND(E82*G82, 2)</f>
        <v>0</v>
      </c>
      <c r="J82" s="6">
        <f t="shared" si="13"/>
        <v>0</v>
      </c>
      <c r="K82" s="7">
        <f t="shared" si="14"/>
        <v>0</v>
      </c>
      <c r="L82" s="7">
        <f t="shared" si="15"/>
        <v>0</v>
      </c>
    </row>
    <row r="83" spans="1:13" x14ac:dyDescent="0.25">
      <c r="D83" s="38" t="s">
        <v>110</v>
      </c>
      <c r="E83" s="25">
        <f>J83</f>
        <v>0</v>
      </c>
      <c r="H83" s="25">
        <f>SUM(H78:H82)</f>
        <v>0</v>
      </c>
      <c r="I83" s="25">
        <f>SUM(I78:I82)</f>
        <v>0</v>
      </c>
      <c r="J83" s="25">
        <f>SUM(J79:J82)</f>
        <v>0</v>
      </c>
      <c r="K83" s="25">
        <f t="shared" ref="K83:L83" si="16">SUM(K79:K82)</f>
        <v>0</v>
      </c>
      <c r="L83" s="25">
        <f t="shared" si="16"/>
        <v>0</v>
      </c>
    </row>
    <row r="85" spans="1:13" x14ac:dyDescent="0.25">
      <c r="B85" s="11" t="s">
        <v>111</v>
      </c>
    </row>
    <row r="86" spans="1:13" x14ac:dyDescent="0.25">
      <c r="A86" s="18">
        <v>44</v>
      </c>
      <c r="B86" s="12" t="s">
        <v>112</v>
      </c>
      <c r="C86" s="11" t="s">
        <v>113</v>
      </c>
      <c r="D86" s="21" t="s">
        <v>114</v>
      </c>
      <c r="E86" s="7">
        <v>297.99</v>
      </c>
      <c r="F86" s="5" t="s">
        <v>21</v>
      </c>
      <c r="H86" s="6">
        <f>ROUND(E86*G86, 2)</f>
        <v>0</v>
      </c>
      <c r="J86" s="6">
        <f t="shared" si="13"/>
        <v>0</v>
      </c>
      <c r="K86" s="7">
        <f t="shared" si="14"/>
        <v>0</v>
      </c>
      <c r="L86" s="7">
        <f t="shared" si="15"/>
        <v>0</v>
      </c>
    </row>
    <row r="87" spans="1:13" x14ac:dyDescent="0.25">
      <c r="D87" s="38" t="s">
        <v>115</v>
      </c>
      <c r="E87" s="25">
        <f>J87</f>
        <v>0</v>
      </c>
      <c r="H87" s="25">
        <f>SUM(H85:H86)</f>
        <v>0</v>
      </c>
      <c r="I87" s="25">
        <f>I86</f>
        <v>0</v>
      </c>
      <c r="J87" s="25">
        <f t="shared" ref="J87:L87" si="17">J86</f>
        <v>0</v>
      </c>
      <c r="K87" s="25">
        <f t="shared" si="17"/>
        <v>0</v>
      </c>
      <c r="L87" s="25">
        <f t="shared" si="17"/>
        <v>0</v>
      </c>
    </row>
    <row r="88" spans="1:13" x14ac:dyDescent="0.25">
      <c r="D88" s="38" t="s">
        <v>116</v>
      </c>
      <c r="E88" s="24">
        <f>J88</f>
        <v>0</v>
      </c>
      <c r="H88" s="25">
        <f>H87+H83+H76+H70+H63+H56+H50</f>
        <v>0</v>
      </c>
      <c r="I88" s="25">
        <f>I87+I83+I76+I70+I63+I56+I50</f>
        <v>0</v>
      </c>
      <c r="J88" s="25">
        <f t="shared" ref="J88:L88" si="18">J87+J83+J76+J70+J63+J56+J50</f>
        <v>0</v>
      </c>
      <c r="K88" s="25">
        <f t="shared" si="18"/>
        <v>0</v>
      </c>
      <c r="L88" s="25">
        <f t="shared" si="18"/>
        <v>0</v>
      </c>
    </row>
    <row r="90" spans="1:13" x14ac:dyDescent="0.25">
      <c r="B90" s="19" t="s">
        <v>117</v>
      </c>
    </row>
    <row r="91" spans="1:13" x14ac:dyDescent="0.25">
      <c r="B91" s="11" t="s">
        <v>118</v>
      </c>
    </row>
    <row r="92" spans="1:13" x14ac:dyDescent="0.25">
      <c r="A92" s="18">
        <v>45</v>
      </c>
      <c r="B92" s="12" t="s">
        <v>119</v>
      </c>
      <c r="C92" s="11" t="s">
        <v>177</v>
      </c>
      <c r="D92" s="21" t="s">
        <v>178</v>
      </c>
      <c r="E92" s="7">
        <v>3</v>
      </c>
      <c r="F92" s="5" t="s">
        <v>28</v>
      </c>
      <c r="H92" s="6">
        <f>ROUND(E92*G92, 2)</f>
        <v>0</v>
      </c>
      <c r="J92" s="6">
        <f t="shared" si="13"/>
        <v>0</v>
      </c>
      <c r="K92" s="7">
        <f t="shared" si="14"/>
        <v>0</v>
      </c>
      <c r="L92" s="7">
        <f t="shared" si="15"/>
        <v>0</v>
      </c>
    </row>
    <row r="93" spans="1:13" x14ac:dyDescent="0.25">
      <c r="A93" s="18">
        <v>46</v>
      </c>
      <c r="B93" s="12" t="s">
        <v>119</v>
      </c>
      <c r="C93" s="11" t="s">
        <v>179</v>
      </c>
      <c r="D93" s="21" t="s">
        <v>180</v>
      </c>
      <c r="E93" s="7">
        <v>1</v>
      </c>
      <c r="F93" s="5" t="s">
        <v>28</v>
      </c>
      <c r="H93" s="6">
        <f>ROUND(E93*G93, 2)</f>
        <v>0</v>
      </c>
      <c r="J93" s="6">
        <f t="shared" si="13"/>
        <v>0</v>
      </c>
      <c r="K93" s="7">
        <f t="shared" si="14"/>
        <v>0</v>
      </c>
      <c r="L93" s="7">
        <f t="shared" si="15"/>
        <v>0</v>
      </c>
    </row>
    <row r="94" spans="1:13" x14ac:dyDescent="0.25">
      <c r="A94" s="18">
        <v>47</v>
      </c>
      <c r="B94" s="12" t="s">
        <v>119</v>
      </c>
      <c r="C94" s="11" t="s">
        <v>133</v>
      </c>
      <c r="D94" s="21" t="s">
        <v>134</v>
      </c>
      <c r="E94" s="7">
        <v>2</v>
      </c>
      <c r="F94" s="5" t="s">
        <v>28</v>
      </c>
      <c r="H94" s="6">
        <f>ROUND(E94*G94, 2)</f>
        <v>0</v>
      </c>
      <c r="J94" s="6">
        <f t="shared" si="13"/>
        <v>0</v>
      </c>
      <c r="K94" s="7">
        <f t="shared" si="14"/>
        <v>0</v>
      </c>
      <c r="L94" s="7">
        <f t="shared" si="15"/>
        <v>0</v>
      </c>
    </row>
    <row r="95" spans="1:13" x14ac:dyDescent="0.25">
      <c r="A95" s="18">
        <v>48</v>
      </c>
      <c r="B95" s="12" t="s">
        <v>119</v>
      </c>
      <c r="C95" s="11" t="s">
        <v>135</v>
      </c>
      <c r="D95" s="21" t="s">
        <v>136</v>
      </c>
      <c r="E95" s="7">
        <v>5</v>
      </c>
      <c r="F95" s="5" t="s">
        <v>28</v>
      </c>
      <c r="H95" s="6">
        <f>ROUND(E95*G95, 2)</f>
        <v>0</v>
      </c>
      <c r="J95" s="6">
        <f t="shared" si="13"/>
        <v>0</v>
      </c>
      <c r="K95" s="7">
        <f t="shared" si="14"/>
        <v>0</v>
      </c>
      <c r="L95" s="7">
        <f t="shared" si="15"/>
        <v>0</v>
      </c>
      <c r="M95" s="37"/>
    </row>
    <row r="96" spans="1:13" x14ac:dyDescent="0.25">
      <c r="A96" s="18">
        <v>49</v>
      </c>
      <c r="B96" s="12" t="s">
        <v>119</v>
      </c>
      <c r="C96" s="11" t="s">
        <v>137</v>
      </c>
      <c r="D96" s="21" t="s">
        <v>138</v>
      </c>
      <c r="E96" s="7">
        <v>1</v>
      </c>
      <c r="F96" s="5" t="s">
        <v>28</v>
      </c>
      <c r="H96" s="6">
        <f>ROUND(E96*G96, 2)</f>
        <v>0</v>
      </c>
      <c r="J96" s="6">
        <f t="shared" si="13"/>
        <v>0</v>
      </c>
      <c r="K96" s="7">
        <f t="shared" si="14"/>
        <v>0</v>
      </c>
      <c r="L96" s="7">
        <f t="shared" si="15"/>
        <v>0</v>
      </c>
      <c r="M96" s="37"/>
    </row>
    <row r="97" spans="1:13" x14ac:dyDescent="0.25">
      <c r="A97" s="18">
        <v>50</v>
      </c>
      <c r="B97" s="12" t="s">
        <v>29</v>
      </c>
      <c r="C97" s="11" t="s">
        <v>120</v>
      </c>
      <c r="D97" s="21" t="s">
        <v>139</v>
      </c>
      <c r="E97" s="7">
        <v>16</v>
      </c>
      <c r="F97" s="5" t="s">
        <v>28</v>
      </c>
      <c r="I97" s="6">
        <f>ROUND(E97*G97, 2)</f>
        <v>0</v>
      </c>
      <c r="J97" s="6">
        <f t="shared" si="13"/>
        <v>0</v>
      </c>
      <c r="K97" s="7">
        <f t="shared" si="14"/>
        <v>0</v>
      </c>
      <c r="L97" s="7">
        <f t="shared" si="15"/>
        <v>0</v>
      </c>
      <c r="M97" s="37"/>
    </row>
    <row r="98" spans="1:13" x14ac:dyDescent="0.25">
      <c r="A98" s="18">
        <v>51</v>
      </c>
      <c r="B98" s="12" t="s">
        <v>29</v>
      </c>
      <c r="C98" s="11" t="s">
        <v>140</v>
      </c>
      <c r="D98" s="21" t="s">
        <v>141</v>
      </c>
      <c r="E98" s="7">
        <v>2</v>
      </c>
      <c r="F98" s="5" t="s">
        <v>28</v>
      </c>
      <c r="I98" s="6">
        <f>ROUND(E98*G98, 2)</f>
        <v>0</v>
      </c>
      <c r="J98" s="6">
        <f t="shared" si="13"/>
        <v>0</v>
      </c>
      <c r="K98" s="7">
        <f t="shared" si="14"/>
        <v>0</v>
      </c>
      <c r="L98" s="7">
        <f t="shared" si="15"/>
        <v>0</v>
      </c>
      <c r="M98" s="37"/>
    </row>
    <row r="99" spans="1:13" x14ac:dyDescent="0.25">
      <c r="A99" s="18">
        <v>52</v>
      </c>
      <c r="B99" s="12" t="s">
        <v>29</v>
      </c>
      <c r="C99" s="11" t="s">
        <v>142</v>
      </c>
      <c r="D99" s="21" t="s">
        <v>143</v>
      </c>
      <c r="E99" s="7">
        <v>22</v>
      </c>
      <c r="F99" s="5" t="s">
        <v>28</v>
      </c>
      <c r="I99" s="6">
        <f>ROUND(E99*G99, 2)</f>
        <v>0</v>
      </c>
      <c r="J99" s="6">
        <f t="shared" si="13"/>
        <v>0</v>
      </c>
      <c r="K99" s="7">
        <f t="shared" si="14"/>
        <v>0</v>
      </c>
      <c r="L99" s="7">
        <f t="shared" si="15"/>
        <v>0</v>
      </c>
      <c r="M99" s="37"/>
    </row>
    <row r="100" spans="1:13" x14ac:dyDescent="0.25">
      <c r="A100" s="18">
        <v>53</v>
      </c>
      <c r="B100" s="12" t="s">
        <v>119</v>
      </c>
      <c r="C100" s="11" t="s">
        <v>144</v>
      </c>
      <c r="D100" s="21" t="s">
        <v>145</v>
      </c>
      <c r="E100" s="7">
        <v>25</v>
      </c>
      <c r="F100" s="5" t="s">
        <v>30</v>
      </c>
      <c r="H100" s="6">
        <f>ROUND(E100*G100, 2)</f>
        <v>0</v>
      </c>
      <c r="J100" s="6">
        <f t="shared" si="13"/>
        <v>0</v>
      </c>
      <c r="K100" s="7">
        <f t="shared" si="14"/>
        <v>0</v>
      </c>
      <c r="L100" s="7">
        <f t="shared" si="15"/>
        <v>0</v>
      </c>
    </row>
    <row r="101" spans="1:13" x14ac:dyDescent="0.25">
      <c r="A101" s="18">
        <v>54</v>
      </c>
      <c r="B101" s="12" t="s">
        <v>119</v>
      </c>
      <c r="C101" s="11" t="s">
        <v>146</v>
      </c>
      <c r="D101" s="21" t="s">
        <v>147</v>
      </c>
      <c r="E101" s="7">
        <v>100</v>
      </c>
      <c r="F101" s="5" t="s">
        <v>30</v>
      </c>
      <c r="H101" s="6">
        <f>ROUND(E101*G101, 2)</f>
        <v>0</v>
      </c>
      <c r="J101" s="6">
        <f t="shared" si="13"/>
        <v>0</v>
      </c>
      <c r="K101" s="7">
        <f t="shared" si="14"/>
        <v>0</v>
      </c>
      <c r="L101" s="7">
        <f t="shared" si="15"/>
        <v>0</v>
      </c>
    </row>
    <row r="102" spans="1:13" x14ac:dyDescent="0.25">
      <c r="A102" s="18">
        <v>55</v>
      </c>
      <c r="B102" s="12" t="s">
        <v>119</v>
      </c>
      <c r="C102" s="11" t="s">
        <v>148</v>
      </c>
      <c r="D102" s="21" t="s">
        <v>149</v>
      </c>
      <c r="E102" s="7">
        <v>100</v>
      </c>
      <c r="F102" s="5" t="s">
        <v>30</v>
      </c>
      <c r="H102" s="6">
        <f>ROUND(E102*G102, 2)</f>
        <v>0</v>
      </c>
      <c r="J102" s="6">
        <f t="shared" si="13"/>
        <v>0</v>
      </c>
      <c r="K102" s="7">
        <f t="shared" si="14"/>
        <v>0</v>
      </c>
      <c r="L102" s="7">
        <f t="shared" si="15"/>
        <v>0</v>
      </c>
    </row>
    <row r="103" spans="1:13" x14ac:dyDescent="0.25">
      <c r="A103" s="18">
        <v>56</v>
      </c>
      <c r="B103" s="12" t="s">
        <v>119</v>
      </c>
      <c r="C103" s="11" t="s">
        <v>150</v>
      </c>
      <c r="D103" s="21" t="s">
        <v>151</v>
      </c>
      <c r="E103" s="7">
        <v>10</v>
      </c>
      <c r="F103" s="5" t="s">
        <v>30</v>
      </c>
      <c r="H103" s="6">
        <f>ROUND(E103*G103, 2)</f>
        <v>0</v>
      </c>
      <c r="J103" s="6">
        <f t="shared" si="13"/>
        <v>0</v>
      </c>
      <c r="K103" s="7">
        <f t="shared" si="14"/>
        <v>0</v>
      </c>
      <c r="L103" s="7">
        <f t="shared" si="15"/>
        <v>0</v>
      </c>
    </row>
    <row r="104" spans="1:13" x14ac:dyDescent="0.25">
      <c r="D104" s="38" t="s">
        <v>121</v>
      </c>
      <c r="E104" s="25">
        <f>J104</f>
        <v>0</v>
      </c>
      <c r="H104" s="25">
        <f>SUM(H90:H103)</f>
        <v>0</v>
      </c>
      <c r="I104" s="25">
        <f>SUM(I90:I103)</f>
        <v>0</v>
      </c>
      <c r="J104" s="25">
        <f>SUM(J92:J103)</f>
        <v>0</v>
      </c>
      <c r="K104" s="25">
        <f t="shared" ref="K104:L104" si="19">SUM(K92:K103)</f>
        <v>0</v>
      </c>
      <c r="L104" s="25">
        <f t="shared" si="19"/>
        <v>0</v>
      </c>
    </row>
    <row r="106" spans="1:13" x14ac:dyDescent="0.25">
      <c r="B106" s="11" t="s">
        <v>155</v>
      </c>
    </row>
    <row r="107" spans="1:13" x14ac:dyDescent="0.25">
      <c r="A107" s="18">
        <v>57</v>
      </c>
      <c r="B107" s="12" t="s">
        <v>156</v>
      </c>
      <c r="C107" s="11" t="s">
        <v>157</v>
      </c>
      <c r="D107" s="21" t="s">
        <v>158</v>
      </c>
      <c r="E107" s="7">
        <v>50</v>
      </c>
      <c r="F107" s="5" t="s">
        <v>30</v>
      </c>
      <c r="H107" s="6">
        <f>ROUND(E107*G107, 2)</f>
        <v>0</v>
      </c>
      <c r="J107" s="6">
        <f t="shared" si="13"/>
        <v>0</v>
      </c>
      <c r="K107" s="7">
        <f t="shared" si="14"/>
        <v>0</v>
      </c>
      <c r="L107" s="7">
        <f t="shared" si="15"/>
        <v>0</v>
      </c>
    </row>
    <row r="108" spans="1:13" x14ac:dyDescent="0.25">
      <c r="A108" s="18">
        <v>58</v>
      </c>
      <c r="B108" s="12" t="s">
        <v>156</v>
      </c>
      <c r="C108" s="11" t="s">
        <v>159</v>
      </c>
      <c r="D108" s="21" t="s">
        <v>160</v>
      </c>
      <c r="E108" s="7">
        <v>50</v>
      </c>
      <c r="F108" s="5" t="s">
        <v>30</v>
      </c>
      <c r="H108" s="6">
        <f>ROUND(E108*G108, 2)</f>
        <v>0</v>
      </c>
      <c r="J108" s="6">
        <f t="shared" si="13"/>
        <v>0</v>
      </c>
      <c r="K108" s="7">
        <f t="shared" si="14"/>
        <v>0</v>
      </c>
      <c r="L108" s="7">
        <f t="shared" si="15"/>
        <v>0</v>
      </c>
    </row>
    <row r="109" spans="1:13" x14ac:dyDescent="0.25">
      <c r="A109" s="18">
        <v>59</v>
      </c>
      <c r="B109" s="12" t="s">
        <v>156</v>
      </c>
      <c r="C109" s="11" t="s">
        <v>182</v>
      </c>
      <c r="D109" s="21" t="s">
        <v>183</v>
      </c>
      <c r="E109" s="7">
        <v>20</v>
      </c>
      <c r="F109" s="5" t="s">
        <v>28</v>
      </c>
      <c r="H109" s="6">
        <f>ROUND(E109*G109, 2)</f>
        <v>0</v>
      </c>
      <c r="J109" s="6">
        <f t="shared" si="13"/>
        <v>0</v>
      </c>
      <c r="K109" s="7">
        <f t="shared" si="14"/>
        <v>0</v>
      </c>
      <c r="L109" s="7">
        <f t="shared" si="15"/>
        <v>0</v>
      </c>
    </row>
    <row r="110" spans="1:13" x14ac:dyDescent="0.25">
      <c r="A110" s="18">
        <v>60</v>
      </c>
      <c r="B110" s="12" t="s">
        <v>156</v>
      </c>
      <c r="C110" s="11" t="s">
        <v>161</v>
      </c>
      <c r="D110" s="21" t="s">
        <v>162</v>
      </c>
      <c r="E110" s="7">
        <v>1</v>
      </c>
      <c r="F110" s="5" t="s">
        <v>28</v>
      </c>
      <c r="H110" s="6">
        <f>ROUND(E110*G110, 2)</f>
        <v>0</v>
      </c>
      <c r="J110" s="6">
        <f t="shared" si="13"/>
        <v>0</v>
      </c>
      <c r="K110" s="7">
        <f t="shared" si="14"/>
        <v>0</v>
      </c>
      <c r="L110" s="7">
        <f t="shared" si="15"/>
        <v>0</v>
      </c>
    </row>
    <row r="111" spans="1:13" x14ac:dyDescent="0.25">
      <c r="A111" s="18">
        <v>61</v>
      </c>
      <c r="B111" s="12" t="s">
        <v>156</v>
      </c>
      <c r="C111" s="11" t="s">
        <v>163</v>
      </c>
      <c r="D111" s="21" t="s">
        <v>164</v>
      </c>
      <c r="E111" s="7">
        <v>3</v>
      </c>
      <c r="F111" s="5" t="s">
        <v>28</v>
      </c>
      <c r="H111" s="6">
        <f>ROUND(E111*G111, 2)</f>
        <v>0</v>
      </c>
      <c r="J111" s="6">
        <f t="shared" si="13"/>
        <v>0</v>
      </c>
      <c r="K111" s="7">
        <f t="shared" si="14"/>
        <v>0</v>
      </c>
      <c r="L111" s="7">
        <f t="shared" si="15"/>
        <v>0</v>
      </c>
    </row>
    <row r="112" spans="1:13" x14ac:dyDescent="0.25">
      <c r="D112" s="38" t="s">
        <v>165</v>
      </c>
      <c r="E112" s="25">
        <f>J112</f>
        <v>0</v>
      </c>
      <c r="H112" s="25">
        <f>SUM(H106:H111)</f>
        <v>0</v>
      </c>
      <c r="I112" s="25">
        <f>SUM(I106:I111)</f>
        <v>0</v>
      </c>
      <c r="J112" s="25">
        <f>SUM(J107:J111)</f>
        <v>0</v>
      </c>
      <c r="K112" s="25">
        <f t="shared" ref="K112:L112" si="20">SUM(K107:K111)</f>
        <v>0</v>
      </c>
      <c r="L112" s="25">
        <f t="shared" si="20"/>
        <v>0</v>
      </c>
    </row>
    <row r="114" spans="1:12" x14ac:dyDescent="0.25">
      <c r="B114" s="11" t="s">
        <v>201</v>
      </c>
    </row>
    <row r="115" spans="1:12" x14ac:dyDescent="0.25">
      <c r="A115" s="18">
        <v>62</v>
      </c>
      <c r="B115" s="12" t="s">
        <v>202</v>
      </c>
      <c r="C115" s="11" t="s">
        <v>203</v>
      </c>
      <c r="D115" s="21" t="s">
        <v>204</v>
      </c>
      <c r="E115" s="7">
        <v>1</v>
      </c>
      <c r="F115" s="5" t="s">
        <v>205</v>
      </c>
      <c r="H115" s="6">
        <f>ROUND(E115*G115, 2)</f>
        <v>0</v>
      </c>
      <c r="J115" s="6">
        <f t="shared" si="13"/>
        <v>0</v>
      </c>
      <c r="K115" s="7">
        <f t="shared" si="14"/>
        <v>0</v>
      </c>
      <c r="L115" s="7">
        <f t="shared" si="15"/>
        <v>0</v>
      </c>
    </row>
    <row r="116" spans="1:12" x14ac:dyDescent="0.25">
      <c r="D116" s="38" t="s">
        <v>206</v>
      </c>
      <c r="E116" s="25">
        <f>J116</f>
        <v>0</v>
      </c>
      <c r="H116" s="25">
        <f>SUM(H114:H115)</f>
        <v>0</v>
      </c>
      <c r="I116" s="25">
        <f>SUM(I114:I115)</f>
        <v>0</v>
      </c>
      <c r="J116" s="25">
        <f t="shared" si="13"/>
        <v>0</v>
      </c>
      <c r="K116" s="25">
        <f t="shared" ref="K116:L116" si="21">SUM(K115)</f>
        <v>0</v>
      </c>
      <c r="L116" s="25">
        <f t="shared" si="21"/>
        <v>0</v>
      </c>
    </row>
    <row r="118" spans="1:12" x14ac:dyDescent="0.25">
      <c r="B118" s="11"/>
    </row>
    <row r="120" spans="1:12" x14ac:dyDescent="0.25">
      <c r="D120" s="38"/>
      <c r="E120" s="25"/>
      <c r="H120" s="25"/>
      <c r="I120" s="25"/>
      <c r="J120" s="25"/>
      <c r="K120" s="25"/>
      <c r="L120" s="25"/>
    </row>
    <row r="122" spans="1:12" x14ac:dyDescent="0.25">
      <c r="D122" s="38"/>
      <c r="E122" s="25"/>
      <c r="H122" s="25"/>
      <c r="I122" s="25"/>
      <c r="J122" s="25"/>
      <c r="K122" s="25"/>
      <c r="L122" s="25"/>
    </row>
    <row r="124" spans="1:12" x14ac:dyDescent="0.25">
      <c r="D124" s="20" t="s">
        <v>122</v>
      </c>
      <c r="E124" s="25">
        <f>J124</f>
        <v>0</v>
      </c>
      <c r="H124" s="25">
        <f>H122+H88+H37</f>
        <v>0</v>
      </c>
      <c r="I124" s="25">
        <f>I122+I88</f>
        <v>0</v>
      </c>
      <c r="J124" s="25">
        <f>J122+J88+J37</f>
        <v>0</v>
      </c>
      <c r="K124" s="25">
        <f t="shared" ref="K124:L124" si="22">K122+K88</f>
        <v>0</v>
      </c>
      <c r="L124" s="25">
        <f t="shared" si="22"/>
        <v>0</v>
      </c>
    </row>
    <row r="126" spans="1:12" x14ac:dyDescent="0.25">
      <c r="F126" s="50" t="s">
        <v>213</v>
      </c>
      <c r="G126" s="50"/>
      <c r="H126" s="50"/>
      <c r="I126" s="50"/>
      <c r="J126" s="50"/>
      <c r="K126" s="50"/>
      <c r="L126" s="50"/>
    </row>
    <row r="127" spans="1:12" x14ac:dyDescent="0.25">
      <c r="A127" s="45" t="s">
        <v>211</v>
      </c>
      <c r="B127" s="45"/>
      <c r="C127" s="45"/>
      <c r="D127" s="42" t="s">
        <v>218</v>
      </c>
      <c r="F127" s="50"/>
      <c r="G127" s="50"/>
      <c r="H127" s="50"/>
      <c r="I127" s="50"/>
      <c r="J127" s="50"/>
      <c r="K127" s="50"/>
      <c r="L127" s="50"/>
    </row>
    <row r="128" spans="1:12" x14ac:dyDescent="0.25">
      <c r="A128" s="45" t="s">
        <v>212</v>
      </c>
      <c r="B128" s="45"/>
      <c r="C128" s="45"/>
      <c r="D128" s="42" t="s">
        <v>218</v>
      </c>
      <c r="F128" s="50"/>
      <c r="G128" s="50"/>
      <c r="H128" s="50"/>
      <c r="I128" s="50"/>
      <c r="J128" s="50"/>
      <c r="K128" s="50"/>
      <c r="L128" s="50"/>
    </row>
    <row r="129" spans="1:12" x14ac:dyDescent="0.25">
      <c r="A129" s="45" t="s">
        <v>217</v>
      </c>
      <c r="B129" s="45"/>
      <c r="C129" s="45"/>
      <c r="D129" s="42" t="s">
        <v>218</v>
      </c>
      <c r="F129" s="50"/>
      <c r="G129" s="50"/>
      <c r="H129" s="50"/>
      <c r="I129" s="50"/>
      <c r="J129" s="50"/>
      <c r="K129" s="50"/>
      <c r="L129" s="50"/>
    </row>
    <row r="130" spans="1:12" x14ac:dyDescent="0.25">
      <c r="F130" s="50"/>
      <c r="G130" s="50"/>
      <c r="H130" s="50"/>
      <c r="I130" s="50"/>
      <c r="J130" s="50"/>
      <c r="K130" s="50"/>
      <c r="L130" s="50"/>
    </row>
    <row r="131" spans="1:12" x14ac:dyDescent="0.25">
      <c r="F131" s="50"/>
      <c r="G131" s="50"/>
      <c r="H131" s="50"/>
      <c r="I131" s="50"/>
      <c r="J131" s="50"/>
      <c r="K131" s="50"/>
      <c r="L131" s="50"/>
    </row>
    <row r="132" spans="1:12" x14ac:dyDescent="0.25">
      <c r="F132" s="50"/>
      <c r="G132" s="50"/>
      <c r="H132" s="50"/>
      <c r="I132" s="50"/>
      <c r="J132" s="50"/>
      <c r="K132" s="50"/>
      <c r="L132" s="50"/>
    </row>
    <row r="133" spans="1:12" x14ac:dyDescent="0.25">
      <c r="F133" s="50"/>
      <c r="G133" s="50"/>
      <c r="H133" s="50"/>
      <c r="I133" s="50"/>
      <c r="J133" s="50"/>
      <c r="K133" s="50"/>
      <c r="L133" s="50"/>
    </row>
    <row r="134" spans="1:12" ht="13.5" thickBot="1" x14ac:dyDescent="0.3">
      <c r="F134" s="51"/>
      <c r="G134" s="51"/>
      <c r="H134" s="51"/>
      <c r="I134" s="51"/>
      <c r="J134" s="51"/>
      <c r="K134" s="51"/>
      <c r="L134" s="51"/>
    </row>
    <row r="135" spans="1:12" x14ac:dyDescent="0.25">
      <c r="F135" s="52" t="s">
        <v>214</v>
      </c>
      <c r="G135" s="52"/>
      <c r="H135" s="52"/>
      <c r="I135" s="52"/>
      <c r="J135" s="52"/>
      <c r="K135" s="52"/>
      <c r="L135" s="52"/>
    </row>
  </sheetData>
  <mergeCells count="14">
    <mergeCell ref="A128:C128"/>
    <mergeCell ref="F126:L134"/>
    <mergeCell ref="F135:L135"/>
    <mergeCell ref="A6:C6"/>
    <mergeCell ref="D6:L6"/>
    <mergeCell ref="A129:C129"/>
    <mergeCell ref="A10:C10"/>
    <mergeCell ref="A1:D1"/>
    <mergeCell ref="A127:C127"/>
    <mergeCell ref="D4:L4"/>
    <mergeCell ref="A8:C8"/>
    <mergeCell ref="D8:L8"/>
    <mergeCell ref="A9:C9"/>
    <mergeCell ref="D9:L9"/>
  </mergeCells>
  <dataValidations count="2">
    <dataValidation allowBlank="1" showInputMessage="1" showErrorMessage="1" prompt="Žiadateľ je povinný pri zostavovaní rozpočtu projektu dodržať  limity oprávnenosti výdavkov uvedené v Prílohe č. 1 k Príručke k oprávnenosti výdavkov OPII. Výdavky nad rámec stanovených limitov budú posúdené ako neoprávnené.  " sqref="A10"/>
    <dataValidation type="list" allowBlank="1" showInputMessage="1" showErrorMessage="1" sqref="C24:C30 C12:C22 C32:C34">
      <formula1>#REF!</formula1>
    </dataValidation>
  </dataValidation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4"/>
  <sheetViews>
    <sheetView topLeftCell="A85" workbookViewId="0">
      <selection activeCell="D117" sqref="D117"/>
    </sheetView>
  </sheetViews>
  <sheetFormatPr defaultRowHeight="12.75" x14ac:dyDescent="0.25"/>
  <cols>
    <col min="1" max="1" width="6.7109375" style="18" customWidth="1"/>
    <col min="2" max="2" width="3.7109375" style="12" customWidth="1"/>
    <col min="3" max="3" width="14.7109375" style="11" customWidth="1"/>
    <col min="4" max="4" width="55.140625" style="21" customWidth="1"/>
    <col min="5" max="5" width="11.28515625" style="7" customWidth="1"/>
    <col min="6" max="6" width="5.85546875" style="5" customWidth="1"/>
    <col min="7" max="7" width="8.7109375" style="6" customWidth="1"/>
    <col min="8" max="8" width="9.7109375" style="6" customWidth="1"/>
    <col min="9" max="9" width="9.28515625" style="6" customWidth="1"/>
    <col min="10" max="10" width="7.7109375" style="6" customWidth="1"/>
    <col min="11" max="11" width="7.42578125" style="7" customWidth="1"/>
    <col min="12" max="12" width="8.28515625" style="7" customWidth="1"/>
    <col min="13" max="13" width="4.28515625" style="5" customWidth="1"/>
    <col min="14" max="14" width="8.28515625" style="5" customWidth="1"/>
    <col min="15" max="15" width="8.7109375" style="5" customWidth="1"/>
    <col min="16" max="253" width="9.140625" style="5"/>
    <col min="254" max="254" width="6.7109375" style="5" customWidth="1"/>
    <col min="255" max="255" width="3.7109375" style="5" customWidth="1"/>
    <col min="256" max="256" width="9.42578125" style="5" customWidth="1"/>
    <col min="257" max="257" width="55.140625" style="5" customWidth="1"/>
    <col min="258" max="258" width="11.28515625" style="5" customWidth="1"/>
    <col min="259" max="259" width="5.85546875" style="5" customWidth="1"/>
    <col min="260" max="260" width="8.7109375" style="5" customWidth="1"/>
    <col min="261" max="261" width="9.7109375" style="5" customWidth="1"/>
    <col min="262" max="262" width="9.28515625" style="5" customWidth="1"/>
    <col min="263" max="263" width="7.7109375" style="5" customWidth="1"/>
    <col min="264" max="264" width="7.42578125" style="5" customWidth="1"/>
    <col min="265" max="265" width="8.28515625" style="5" customWidth="1"/>
    <col min="266" max="267" width="7" style="5" customWidth="1"/>
    <col min="268" max="268" width="24.85546875" style="5" customWidth="1"/>
    <col min="269" max="269" width="4.28515625" style="5" customWidth="1"/>
    <col min="270" max="270" width="8.28515625" style="5" customWidth="1"/>
    <col min="271" max="271" width="8.7109375" style="5" customWidth="1"/>
    <col min="272" max="509" width="9.140625" style="5"/>
    <col min="510" max="510" width="6.7109375" style="5" customWidth="1"/>
    <col min="511" max="511" width="3.7109375" style="5" customWidth="1"/>
    <col min="512" max="512" width="9.42578125" style="5" customWidth="1"/>
    <col min="513" max="513" width="55.140625" style="5" customWidth="1"/>
    <col min="514" max="514" width="11.28515625" style="5" customWidth="1"/>
    <col min="515" max="515" width="5.85546875" style="5" customWidth="1"/>
    <col min="516" max="516" width="8.7109375" style="5" customWidth="1"/>
    <col min="517" max="517" width="9.7109375" style="5" customWidth="1"/>
    <col min="518" max="518" width="9.28515625" style="5" customWidth="1"/>
    <col min="519" max="519" width="7.7109375" style="5" customWidth="1"/>
    <col min="520" max="520" width="7.42578125" style="5" customWidth="1"/>
    <col min="521" max="521" width="8.28515625" style="5" customWidth="1"/>
    <col min="522" max="523" width="7" style="5" customWidth="1"/>
    <col min="524" max="524" width="24.85546875" style="5" customWidth="1"/>
    <col min="525" max="525" width="4.28515625" style="5" customWidth="1"/>
    <col min="526" max="526" width="8.28515625" style="5" customWidth="1"/>
    <col min="527" max="527" width="8.7109375" style="5" customWidth="1"/>
    <col min="528" max="765" width="9.140625" style="5"/>
    <col min="766" max="766" width="6.7109375" style="5" customWidth="1"/>
    <col min="767" max="767" width="3.7109375" style="5" customWidth="1"/>
    <col min="768" max="768" width="9.42578125" style="5" customWidth="1"/>
    <col min="769" max="769" width="55.140625" style="5" customWidth="1"/>
    <col min="770" max="770" width="11.28515625" style="5" customWidth="1"/>
    <col min="771" max="771" width="5.85546875" style="5" customWidth="1"/>
    <col min="772" max="772" width="8.7109375" style="5" customWidth="1"/>
    <col min="773" max="773" width="9.7109375" style="5" customWidth="1"/>
    <col min="774" max="774" width="9.28515625" style="5" customWidth="1"/>
    <col min="775" max="775" width="7.7109375" style="5" customWidth="1"/>
    <col min="776" max="776" width="7.42578125" style="5" customWidth="1"/>
    <col min="777" max="777" width="8.28515625" style="5" customWidth="1"/>
    <col min="778" max="779" width="7" style="5" customWidth="1"/>
    <col min="780" max="780" width="24.85546875" style="5" customWidth="1"/>
    <col min="781" max="781" width="4.28515625" style="5" customWidth="1"/>
    <col min="782" max="782" width="8.28515625" style="5" customWidth="1"/>
    <col min="783" max="783" width="8.7109375" style="5" customWidth="1"/>
    <col min="784" max="1021" width="9.140625" style="5"/>
    <col min="1022" max="1022" width="6.7109375" style="5" customWidth="1"/>
    <col min="1023" max="1023" width="3.7109375" style="5" customWidth="1"/>
    <col min="1024" max="1024" width="9.42578125" style="5" customWidth="1"/>
    <col min="1025" max="1025" width="55.140625" style="5" customWidth="1"/>
    <col min="1026" max="1026" width="11.28515625" style="5" customWidth="1"/>
    <col min="1027" max="1027" width="5.85546875" style="5" customWidth="1"/>
    <col min="1028" max="1028" width="8.7109375" style="5" customWidth="1"/>
    <col min="1029" max="1029" width="9.7109375" style="5" customWidth="1"/>
    <col min="1030" max="1030" width="9.28515625" style="5" customWidth="1"/>
    <col min="1031" max="1031" width="7.7109375" style="5" customWidth="1"/>
    <col min="1032" max="1032" width="7.42578125" style="5" customWidth="1"/>
    <col min="1033" max="1033" width="8.28515625" style="5" customWidth="1"/>
    <col min="1034" max="1035" width="7" style="5" customWidth="1"/>
    <col min="1036" max="1036" width="24.85546875" style="5" customWidth="1"/>
    <col min="1037" max="1037" width="4.28515625" style="5" customWidth="1"/>
    <col min="1038" max="1038" width="8.28515625" style="5" customWidth="1"/>
    <col min="1039" max="1039" width="8.7109375" style="5" customWidth="1"/>
    <col min="1040" max="1277" width="9.140625" style="5"/>
    <col min="1278" max="1278" width="6.7109375" style="5" customWidth="1"/>
    <col min="1279" max="1279" width="3.7109375" style="5" customWidth="1"/>
    <col min="1280" max="1280" width="9.42578125" style="5" customWidth="1"/>
    <col min="1281" max="1281" width="55.140625" style="5" customWidth="1"/>
    <col min="1282" max="1282" width="11.28515625" style="5" customWidth="1"/>
    <col min="1283" max="1283" width="5.85546875" style="5" customWidth="1"/>
    <col min="1284" max="1284" width="8.7109375" style="5" customWidth="1"/>
    <col min="1285" max="1285" width="9.7109375" style="5" customWidth="1"/>
    <col min="1286" max="1286" width="9.28515625" style="5" customWidth="1"/>
    <col min="1287" max="1287" width="7.7109375" style="5" customWidth="1"/>
    <col min="1288" max="1288" width="7.42578125" style="5" customWidth="1"/>
    <col min="1289" max="1289" width="8.28515625" style="5" customWidth="1"/>
    <col min="1290" max="1291" width="7" style="5" customWidth="1"/>
    <col min="1292" max="1292" width="24.85546875" style="5" customWidth="1"/>
    <col min="1293" max="1293" width="4.28515625" style="5" customWidth="1"/>
    <col min="1294" max="1294" width="8.28515625" style="5" customWidth="1"/>
    <col min="1295" max="1295" width="8.7109375" style="5" customWidth="1"/>
    <col min="1296" max="1533" width="9.140625" style="5"/>
    <col min="1534" max="1534" width="6.7109375" style="5" customWidth="1"/>
    <col min="1535" max="1535" width="3.7109375" style="5" customWidth="1"/>
    <col min="1536" max="1536" width="9.42578125" style="5" customWidth="1"/>
    <col min="1537" max="1537" width="55.140625" style="5" customWidth="1"/>
    <col min="1538" max="1538" width="11.28515625" style="5" customWidth="1"/>
    <col min="1539" max="1539" width="5.85546875" style="5" customWidth="1"/>
    <col min="1540" max="1540" width="8.7109375" style="5" customWidth="1"/>
    <col min="1541" max="1541" width="9.7109375" style="5" customWidth="1"/>
    <col min="1542" max="1542" width="9.28515625" style="5" customWidth="1"/>
    <col min="1543" max="1543" width="7.7109375" style="5" customWidth="1"/>
    <col min="1544" max="1544" width="7.42578125" style="5" customWidth="1"/>
    <col min="1545" max="1545" width="8.28515625" style="5" customWidth="1"/>
    <col min="1546" max="1547" width="7" style="5" customWidth="1"/>
    <col min="1548" max="1548" width="24.85546875" style="5" customWidth="1"/>
    <col min="1549" max="1549" width="4.28515625" style="5" customWidth="1"/>
    <col min="1550" max="1550" width="8.28515625" style="5" customWidth="1"/>
    <col min="1551" max="1551" width="8.7109375" style="5" customWidth="1"/>
    <col min="1552" max="1789" width="9.140625" style="5"/>
    <col min="1790" max="1790" width="6.7109375" style="5" customWidth="1"/>
    <col min="1791" max="1791" width="3.7109375" style="5" customWidth="1"/>
    <col min="1792" max="1792" width="9.42578125" style="5" customWidth="1"/>
    <col min="1793" max="1793" width="55.140625" style="5" customWidth="1"/>
    <col min="1794" max="1794" width="11.28515625" style="5" customWidth="1"/>
    <col min="1795" max="1795" width="5.85546875" style="5" customWidth="1"/>
    <col min="1796" max="1796" width="8.7109375" style="5" customWidth="1"/>
    <col min="1797" max="1797" width="9.7109375" style="5" customWidth="1"/>
    <col min="1798" max="1798" width="9.28515625" style="5" customWidth="1"/>
    <col min="1799" max="1799" width="7.7109375" style="5" customWidth="1"/>
    <col min="1800" max="1800" width="7.42578125" style="5" customWidth="1"/>
    <col min="1801" max="1801" width="8.28515625" style="5" customWidth="1"/>
    <col min="1802" max="1803" width="7" style="5" customWidth="1"/>
    <col min="1804" max="1804" width="24.85546875" style="5" customWidth="1"/>
    <col min="1805" max="1805" width="4.28515625" style="5" customWidth="1"/>
    <col min="1806" max="1806" width="8.28515625" style="5" customWidth="1"/>
    <col min="1807" max="1807" width="8.7109375" style="5" customWidth="1"/>
    <col min="1808" max="2045" width="9.140625" style="5"/>
    <col min="2046" max="2046" width="6.7109375" style="5" customWidth="1"/>
    <col min="2047" max="2047" width="3.7109375" style="5" customWidth="1"/>
    <col min="2048" max="2048" width="9.42578125" style="5" customWidth="1"/>
    <col min="2049" max="2049" width="55.140625" style="5" customWidth="1"/>
    <col min="2050" max="2050" width="11.28515625" style="5" customWidth="1"/>
    <col min="2051" max="2051" width="5.85546875" style="5" customWidth="1"/>
    <col min="2052" max="2052" width="8.7109375" style="5" customWidth="1"/>
    <col min="2053" max="2053" width="9.7109375" style="5" customWidth="1"/>
    <col min="2054" max="2054" width="9.28515625" style="5" customWidth="1"/>
    <col min="2055" max="2055" width="7.7109375" style="5" customWidth="1"/>
    <col min="2056" max="2056" width="7.42578125" style="5" customWidth="1"/>
    <col min="2057" max="2057" width="8.28515625" style="5" customWidth="1"/>
    <col min="2058" max="2059" width="7" style="5" customWidth="1"/>
    <col min="2060" max="2060" width="24.85546875" style="5" customWidth="1"/>
    <col min="2061" max="2061" width="4.28515625" style="5" customWidth="1"/>
    <col min="2062" max="2062" width="8.28515625" style="5" customWidth="1"/>
    <col min="2063" max="2063" width="8.7109375" style="5" customWidth="1"/>
    <col min="2064" max="2301" width="9.140625" style="5"/>
    <col min="2302" max="2302" width="6.7109375" style="5" customWidth="1"/>
    <col min="2303" max="2303" width="3.7109375" style="5" customWidth="1"/>
    <col min="2304" max="2304" width="9.42578125" style="5" customWidth="1"/>
    <col min="2305" max="2305" width="55.140625" style="5" customWidth="1"/>
    <col min="2306" max="2306" width="11.28515625" style="5" customWidth="1"/>
    <col min="2307" max="2307" width="5.85546875" style="5" customWidth="1"/>
    <col min="2308" max="2308" width="8.7109375" style="5" customWidth="1"/>
    <col min="2309" max="2309" width="9.7109375" style="5" customWidth="1"/>
    <col min="2310" max="2310" width="9.28515625" style="5" customWidth="1"/>
    <col min="2311" max="2311" width="7.7109375" style="5" customWidth="1"/>
    <col min="2312" max="2312" width="7.42578125" style="5" customWidth="1"/>
    <col min="2313" max="2313" width="8.28515625" style="5" customWidth="1"/>
    <col min="2314" max="2315" width="7" style="5" customWidth="1"/>
    <col min="2316" max="2316" width="24.85546875" style="5" customWidth="1"/>
    <col min="2317" max="2317" width="4.28515625" style="5" customWidth="1"/>
    <col min="2318" max="2318" width="8.28515625" style="5" customWidth="1"/>
    <col min="2319" max="2319" width="8.7109375" style="5" customWidth="1"/>
    <col min="2320" max="2557" width="9.140625" style="5"/>
    <col min="2558" max="2558" width="6.7109375" style="5" customWidth="1"/>
    <col min="2559" max="2559" width="3.7109375" style="5" customWidth="1"/>
    <col min="2560" max="2560" width="9.42578125" style="5" customWidth="1"/>
    <col min="2561" max="2561" width="55.140625" style="5" customWidth="1"/>
    <col min="2562" max="2562" width="11.28515625" style="5" customWidth="1"/>
    <col min="2563" max="2563" width="5.85546875" style="5" customWidth="1"/>
    <col min="2564" max="2564" width="8.7109375" style="5" customWidth="1"/>
    <col min="2565" max="2565" width="9.7109375" style="5" customWidth="1"/>
    <col min="2566" max="2566" width="9.28515625" style="5" customWidth="1"/>
    <col min="2567" max="2567" width="7.7109375" style="5" customWidth="1"/>
    <col min="2568" max="2568" width="7.42578125" style="5" customWidth="1"/>
    <col min="2569" max="2569" width="8.28515625" style="5" customWidth="1"/>
    <col min="2570" max="2571" width="7" style="5" customWidth="1"/>
    <col min="2572" max="2572" width="24.85546875" style="5" customWidth="1"/>
    <col min="2573" max="2573" width="4.28515625" style="5" customWidth="1"/>
    <col min="2574" max="2574" width="8.28515625" style="5" customWidth="1"/>
    <col min="2575" max="2575" width="8.7109375" style="5" customWidth="1"/>
    <col min="2576" max="2813" width="9.140625" style="5"/>
    <col min="2814" max="2814" width="6.7109375" style="5" customWidth="1"/>
    <col min="2815" max="2815" width="3.7109375" style="5" customWidth="1"/>
    <col min="2816" max="2816" width="9.42578125" style="5" customWidth="1"/>
    <col min="2817" max="2817" width="55.140625" style="5" customWidth="1"/>
    <col min="2818" max="2818" width="11.28515625" style="5" customWidth="1"/>
    <col min="2819" max="2819" width="5.85546875" style="5" customWidth="1"/>
    <col min="2820" max="2820" width="8.7109375" style="5" customWidth="1"/>
    <col min="2821" max="2821" width="9.7109375" style="5" customWidth="1"/>
    <col min="2822" max="2822" width="9.28515625" style="5" customWidth="1"/>
    <col min="2823" max="2823" width="7.7109375" style="5" customWidth="1"/>
    <col min="2824" max="2824" width="7.42578125" style="5" customWidth="1"/>
    <col min="2825" max="2825" width="8.28515625" style="5" customWidth="1"/>
    <col min="2826" max="2827" width="7" style="5" customWidth="1"/>
    <col min="2828" max="2828" width="24.85546875" style="5" customWidth="1"/>
    <col min="2829" max="2829" width="4.28515625" style="5" customWidth="1"/>
    <col min="2830" max="2830" width="8.28515625" style="5" customWidth="1"/>
    <col min="2831" max="2831" width="8.7109375" style="5" customWidth="1"/>
    <col min="2832" max="3069" width="9.140625" style="5"/>
    <col min="3070" max="3070" width="6.7109375" style="5" customWidth="1"/>
    <col min="3071" max="3071" width="3.7109375" style="5" customWidth="1"/>
    <col min="3072" max="3072" width="9.42578125" style="5" customWidth="1"/>
    <col min="3073" max="3073" width="55.140625" style="5" customWidth="1"/>
    <col min="3074" max="3074" width="11.28515625" style="5" customWidth="1"/>
    <col min="3075" max="3075" width="5.85546875" style="5" customWidth="1"/>
    <col min="3076" max="3076" width="8.7109375" style="5" customWidth="1"/>
    <col min="3077" max="3077" width="9.7109375" style="5" customWidth="1"/>
    <col min="3078" max="3078" width="9.28515625" style="5" customWidth="1"/>
    <col min="3079" max="3079" width="7.7109375" style="5" customWidth="1"/>
    <col min="3080" max="3080" width="7.42578125" style="5" customWidth="1"/>
    <col min="3081" max="3081" width="8.28515625" style="5" customWidth="1"/>
    <col min="3082" max="3083" width="7" style="5" customWidth="1"/>
    <col min="3084" max="3084" width="24.85546875" style="5" customWidth="1"/>
    <col min="3085" max="3085" width="4.28515625" style="5" customWidth="1"/>
    <col min="3086" max="3086" width="8.28515625" style="5" customWidth="1"/>
    <col min="3087" max="3087" width="8.7109375" style="5" customWidth="1"/>
    <col min="3088" max="3325" width="9.140625" style="5"/>
    <col min="3326" max="3326" width="6.7109375" style="5" customWidth="1"/>
    <col min="3327" max="3327" width="3.7109375" style="5" customWidth="1"/>
    <col min="3328" max="3328" width="9.42578125" style="5" customWidth="1"/>
    <col min="3329" max="3329" width="55.140625" style="5" customWidth="1"/>
    <col min="3330" max="3330" width="11.28515625" style="5" customWidth="1"/>
    <col min="3331" max="3331" width="5.85546875" style="5" customWidth="1"/>
    <col min="3332" max="3332" width="8.7109375" style="5" customWidth="1"/>
    <col min="3333" max="3333" width="9.7109375" style="5" customWidth="1"/>
    <col min="3334" max="3334" width="9.28515625" style="5" customWidth="1"/>
    <col min="3335" max="3335" width="7.7109375" style="5" customWidth="1"/>
    <col min="3336" max="3336" width="7.42578125" style="5" customWidth="1"/>
    <col min="3337" max="3337" width="8.28515625" style="5" customWidth="1"/>
    <col min="3338" max="3339" width="7" style="5" customWidth="1"/>
    <col min="3340" max="3340" width="24.85546875" style="5" customWidth="1"/>
    <col min="3341" max="3341" width="4.28515625" style="5" customWidth="1"/>
    <col min="3342" max="3342" width="8.28515625" style="5" customWidth="1"/>
    <col min="3343" max="3343" width="8.7109375" style="5" customWidth="1"/>
    <col min="3344" max="3581" width="9.140625" style="5"/>
    <col min="3582" max="3582" width="6.7109375" style="5" customWidth="1"/>
    <col min="3583" max="3583" width="3.7109375" style="5" customWidth="1"/>
    <col min="3584" max="3584" width="9.42578125" style="5" customWidth="1"/>
    <col min="3585" max="3585" width="55.140625" style="5" customWidth="1"/>
    <col min="3586" max="3586" width="11.28515625" style="5" customWidth="1"/>
    <col min="3587" max="3587" width="5.85546875" style="5" customWidth="1"/>
    <col min="3588" max="3588" width="8.7109375" style="5" customWidth="1"/>
    <col min="3589" max="3589" width="9.7109375" style="5" customWidth="1"/>
    <col min="3590" max="3590" width="9.28515625" style="5" customWidth="1"/>
    <col min="3591" max="3591" width="7.7109375" style="5" customWidth="1"/>
    <col min="3592" max="3592" width="7.42578125" style="5" customWidth="1"/>
    <col min="3593" max="3593" width="8.28515625" style="5" customWidth="1"/>
    <col min="3594" max="3595" width="7" style="5" customWidth="1"/>
    <col min="3596" max="3596" width="24.85546875" style="5" customWidth="1"/>
    <col min="3597" max="3597" width="4.28515625" style="5" customWidth="1"/>
    <col min="3598" max="3598" width="8.28515625" style="5" customWidth="1"/>
    <col min="3599" max="3599" width="8.7109375" style="5" customWidth="1"/>
    <col min="3600" max="3837" width="9.140625" style="5"/>
    <col min="3838" max="3838" width="6.7109375" style="5" customWidth="1"/>
    <col min="3839" max="3839" width="3.7109375" style="5" customWidth="1"/>
    <col min="3840" max="3840" width="9.42578125" style="5" customWidth="1"/>
    <col min="3841" max="3841" width="55.140625" style="5" customWidth="1"/>
    <col min="3842" max="3842" width="11.28515625" style="5" customWidth="1"/>
    <col min="3843" max="3843" width="5.85546875" style="5" customWidth="1"/>
    <col min="3844" max="3844" width="8.7109375" style="5" customWidth="1"/>
    <col min="3845" max="3845" width="9.7109375" style="5" customWidth="1"/>
    <col min="3846" max="3846" width="9.28515625" style="5" customWidth="1"/>
    <col min="3847" max="3847" width="7.7109375" style="5" customWidth="1"/>
    <col min="3848" max="3848" width="7.42578125" style="5" customWidth="1"/>
    <col min="3849" max="3849" width="8.28515625" style="5" customWidth="1"/>
    <col min="3850" max="3851" width="7" style="5" customWidth="1"/>
    <col min="3852" max="3852" width="24.85546875" style="5" customWidth="1"/>
    <col min="3853" max="3853" width="4.28515625" style="5" customWidth="1"/>
    <col min="3854" max="3854" width="8.28515625" style="5" customWidth="1"/>
    <col min="3855" max="3855" width="8.7109375" style="5" customWidth="1"/>
    <col min="3856" max="4093" width="9.140625" style="5"/>
    <col min="4094" max="4094" width="6.7109375" style="5" customWidth="1"/>
    <col min="4095" max="4095" width="3.7109375" style="5" customWidth="1"/>
    <col min="4096" max="4096" width="9.42578125" style="5" customWidth="1"/>
    <col min="4097" max="4097" width="55.140625" style="5" customWidth="1"/>
    <col min="4098" max="4098" width="11.28515625" style="5" customWidth="1"/>
    <col min="4099" max="4099" width="5.85546875" style="5" customWidth="1"/>
    <col min="4100" max="4100" width="8.7109375" style="5" customWidth="1"/>
    <col min="4101" max="4101" width="9.7109375" style="5" customWidth="1"/>
    <col min="4102" max="4102" width="9.28515625" style="5" customWidth="1"/>
    <col min="4103" max="4103" width="7.7109375" style="5" customWidth="1"/>
    <col min="4104" max="4104" width="7.42578125" style="5" customWidth="1"/>
    <col min="4105" max="4105" width="8.28515625" style="5" customWidth="1"/>
    <col min="4106" max="4107" width="7" style="5" customWidth="1"/>
    <col min="4108" max="4108" width="24.85546875" style="5" customWidth="1"/>
    <col min="4109" max="4109" width="4.28515625" style="5" customWidth="1"/>
    <col min="4110" max="4110" width="8.28515625" style="5" customWidth="1"/>
    <col min="4111" max="4111" width="8.7109375" style="5" customWidth="1"/>
    <col min="4112" max="4349" width="9.140625" style="5"/>
    <col min="4350" max="4350" width="6.7109375" style="5" customWidth="1"/>
    <col min="4351" max="4351" width="3.7109375" style="5" customWidth="1"/>
    <col min="4352" max="4352" width="9.42578125" style="5" customWidth="1"/>
    <col min="4353" max="4353" width="55.140625" style="5" customWidth="1"/>
    <col min="4354" max="4354" width="11.28515625" style="5" customWidth="1"/>
    <col min="4355" max="4355" width="5.85546875" style="5" customWidth="1"/>
    <col min="4356" max="4356" width="8.7109375" style="5" customWidth="1"/>
    <col min="4357" max="4357" width="9.7109375" style="5" customWidth="1"/>
    <col min="4358" max="4358" width="9.28515625" style="5" customWidth="1"/>
    <col min="4359" max="4359" width="7.7109375" style="5" customWidth="1"/>
    <col min="4360" max="4360" width="7.42578125" style="5" customWidth="1"/>
    <col min="4361" max="4361" width="8.28515625" style="5" customWidth="1"/>
    <col min="4362" max="4363" width="7" style="5" customWidth="1"/>
    <col min="4364" max="4364" width="24.85546875" style="5" customWidth="1"/>
    <col min="4365" max="4365" width="4.28515625" style="5" customWidth="1"/>
    <col min="4366" max="4366" width="8.28515625" style="5" customWidth="1"/>
    <col min="4367" max="4367" width="8.7109375" style="5" customWidth="1"/>
    <col min="4368" max="4605" width="9.140625" style="5"/>
    <col min="4606" max="4606" width="6.7109375" style="5" customWidth="1"/>
    <col min="4607" max="4607" width="3.7109375" style="5" customWidth="1"/>
    <col min="4608" max="4608" width="9.42578125" style="5" customWidth="1"/>
    <col min="4609" max="4609" width="55.140625" style="5" customWidth="1"/>
    <col min="4610" max="4610" width="11.28515625" style="5" customWidth="1"/>
    <col min="4611" max="4611" width="5.85546875" style="5" customWidth="1"/>
    <col min="4612" max="4612" width="8.7109375" style="5" customWidth="1"/>
    <col min="4613" max="4613" width="9.7109375" style="5" customWidth="1"/>
    <col min="4614" max="4614" width="9.28515625" style="5" customWidth="1"/>
    <col min="4615" max="4615" width="7.7109375" style="5" customWidth="1"/>
    <col min="4616" max="4616" width="7.42578125" style="5" customWidth="1"/>
    <col min="4617" max="4617" width="8.28515625" style="5" customWidth="1"/>
    <col min="4618" max="4619" width="7" style="5" customWidth="1"/>
    <col min="4620" max="4620" width="24.85546875" style="5" customWidth="1"/>
    <col min="4621" max="4621" width="4.28515625" style="5" customWidth="1"/>
    <col min="4622" max="4622" width="8.28515625" style="5" customWidth="1"/>
    <col min="4623" max="4623" width="8.7109375" style="5" customWidth="1"/>
    <col min="4624" max="4861" width="9.140625" style="5"/>
    <col min="4862" max="4862" width="6.7109375" style="5" customWidth="1"/>
    <col min="4863" max="4863" width="3.7109375" style="5" customWidth="1"/>
    <col min="4864" max="4864" width="9.42578125" style="5" customWidth="1"/>
    <col min="4865" max="4865" width="55.140625" style="5" customWidth="1"/>
    <col min="4866" max="4866" width="11.28515625" style="5" customWidth="1"/>
    <col min="4867" max="4867" width="5.85546875" style="5" customWidth="1"/>
    <col min="4868" max="4868" width="8.7109375" style="5" customWidth="1"/>
    <col min="4869" max="4869" width="9.7109375" style="5" customWidth="1"/>
    <col min="4870" max="4870" width="9.28515625" style="5" customWidth="1"/>
    <col min="4871" max="4871" width="7.7109375" style="5" customWidth="1"/>
    <col min="4872" max="4872" width="7.42578125" style="5" customWidth="1"/>
    <col min="4873" max="4873" width="8.28515625" style="5" customWidth="1"/>
    <col min="4874" max="4875" width="7" style="5" customWidth="1"/>
    <col min="4876" max="4876" width="24.85546875" style="5" customWidth="1"/>
    <col min="4877" max="4877" width="4.28515625" style="5" customWidth="1"/>
    <col min="4878" max="4878" width="8.28515625" style="5" customWidth="1"/>
    <col min="4879" max="4879" width="8.7109375" style="5" customWidth="1"/>
    <col min="4880" max="5117" width="9.140625" style="5"/>
    <col min="5118" max="5118" width="6.7109375" style="5" customWidth="1"/>
    <col min="5119" max="5119" width="3.7109375" style="5" customWidth="1"/>
    <col min="5120" max="5120" width="9.42578125" style="5" customWidth="1"/>
    <col min="5121" max="5121" width="55.140625" style="5" customWidth="1"/>
    <col min="5122" max="5122" width="11.28515625" style="5" customWidth="1"/>
    <col min="5123" max="5123" width="5.85546875" style="5" customWidth="1"/>
    <col min="5124" max="5124" width="8.7109375" style="5" customWidth="1"/>
    <col min="5125" max="5125" width="9.7109375" style="5" customWidth="1"/>
    <col min="5126" max="5126" width="9.28515625" style="5" customWidth="1"/>
    <col min="5127" max="5127" width="7.7109375" style="5" customWidth="1"/>
    <col min="5128" max="5128" width="7.42578125" style="5" customWidth="1"/>
    <col min="5129" max="5129" width="8.28515625" style="5" customWidth="1"/>
    <col min="5130" max="5131" width="7" style="5" customWidth="1"/>
    <col min="5132" max="5132" width="24.85546875" style="5" customWidth="1"/>
    <col min="5133" max="5133" width="4.28515625" style="5" customWidth="1"/>
    <col min="5134" max="5134" width="8.28515625" style="5" customWidth="1"/>
    <col min="5135" max="5135" width="8.7109375" style="5" customWidth="1"/>
    <col min="5136" max="5373" width="9.140625" style="5"/>
    <col min="5374" max="5374" width="6.7109375" style="5" customWidth="1"/>
    <col min="5375" max="5375" width="3.7109375" style="5" customWidth="1"/>
    <col min="5376" max="5376" width="9.42578125" style="5" customWidth="1"/>
    <col min="5377" max="5377" width="55.140625" style="5" customWidth="1"/>
    <col min="5378" max="5378" width="11.28515625" style="5" customWidth="1"/>
    <col min="5379" max="5379" width="5.85546875" style="5" customWidth="1"/>
    <col min="5380" max="5380" width="8.7109375" style="5" customWidth="1"/>
    <col min="5381" max="5381" width="9.7109375" style="5" customWidth="1"/>
    <col min="5382" max="5382" width="9.28515625" style="5" customWidth="1"/>
    <col min="5383" max="5383" width="7.7109375" style="5" customWidth="1"/>
    <col min="5384" max="5384" width="7.42578125" style="5" customWidth="1"/>
    <col min="5385" max="5385" width="8.28515625" style="5" customWidth="1"/>
    <col min="5386" max="5387" width="7" style="5" customWidth="1"/>
    <col min="5388" max="5388" width="24.85546875" style="5" customWidth="1"/>
    <col min="5389" max="5389" width="4.28515625" style="5" customWidth="1"/>
    <col min="5390" max="5390" width="8.28515625" style="5" customWidth="1"/>
    <col min="5391" max="5391" width="8.7109375" style="5" customWidth="1"/>
    <col min="5392" max="5629" width="9.140625" style="5"/>
    <col min="5630" max="5630" width="6.7109375" style="5" customWidth="1"/>
    <col min="5631" max="5631" width="3.7109375" style="5" customWidth="1"/>
    <col min="5632" max="5632" width="9.42578125" style="5" customWidth="1"/>
    <col min="5633" max="5633" width="55.140625" style="5" customWidth="1"/>
    <col min="5634" max="5634" width="11.28515625" style="5" customWidth="1"/>
    <col min="5635" max="5635" width="5.85546875" style="5" customWidth="1"/>
    <col min="5636" max="5636" width="8.7109375" style="5" customWidth="1"/>
    <col min="5637" max="5637" width="9.7109375" style="5" customWidth="1"/>
    <col min="5638" max="5638" width="9.28515625" style="5" customWidth="1"/>
    <col min="5639" max="5639" width="7.7109375" style="5" customWidth="1"/>
    <col min="5640" max="5640" width="7.42578125" style="5" customWidth="1"/>
    <col min="5641" max="5641" width="8.28515625" style="5" customWidth="1"/>
    <col min="5642" max="5643" width="7" style="5" customWidth="1"/>
    <col min="5644" max="5644" width="24.85546875" style="5" customWidth="1"/>
    <col min="5645" max="5645" width="4.28515625" style="5" customWidth="1"/>
    <col min="5646" max="5646" width="8.28515625" style="5" customWidth="1"/>
    <col min="5647" max="5647" width="8.7109375" style="5" customWidth="1"/>
    <col min="5648" max="5885" width="9.140625" style="5"/>
    <col min="5886" max="5886" width="6.7109375" style="5" customWidth="1"/>
    <col min="5887" max="5887" width="3.7109375" style="5" customWidth="1"/>
    <col min="5888" max="5888" width="9.42578125" style="5" customWidth="1"/>
    <col min="5889" max="5889" width="55.140625" style="5" customWidth="1"/>
    <col min="5890" max="5890" width="11.28515625" style="5" customWidth="1"/>
    <col min="5891" max="5891" width="5.85546875" style="5" customWidth="1"/>
    <col min="5892" max="5892" width="8.7109375" style="5" customWidth="1"/>
    <col min="5893" max="5893" width="9.7109375" style="5" customWidth="1"/>
    <col min="5894" max="5894" width="9.28515625" style="5" customWidth="1"/>
    <col min="5895" max="5895" width="7.7109375" style="5" customWidth="1"/>
    <col min="5896" max="5896" width="7.42578125" style="5" customWidth="1"/>
    <col min="5897" max="5897" width="8.28515625" style="5" customWidth="1"/>
    <col min="5898" max="5899" width="7" style="5" customWidth="1"/>
    <col min="5900" max="5900" width="24.85546875" style="5" customWidth="1"/>
    <col min="5901" max="5901" width="4.28515625" style="5" customWidth="1"/>
    <col min="5902" max="5902" width="8.28515625" style="5" customWidth="1"/>
    <col min="5903" max="5903" width="8.7109375" style="5" customWidth="1"/>
    <col min="5904" max="6141" width="9.140625" style="5"/>
    <col min="6142" max="6142" width="6.7109375" style="5" customWidth="1"/>
    <col min="6143" max="6143" width="3.7109375" style="5" customWidth="1"/>
    <col min="6144" max="6144" width="9.42578125" style="5" customWidth="1"/>
    <col min="6145" max="6145" width="55.140625" style="5" customWidth="1"/>
    <col min="6146" max="6146" width="11.28515625" style="5" customWidth="1"/>
    <col min="6147" max="6147" width="5.85546875" style="5" customWidth="1"/>
    <col min="6148" max="6148" width="8.7109375" style="5" customWidth="1"/>
    <col min="6149" max="6149" width="9.7109375" style="5" customWidth="1"/>
    <col min="6150" max="6150" width="9.28515625" style="5" customWidth="1"/>
    <col min="6151" max="6151" width="7.7109375" style="5" customWidth="1"/>
    <col min="6152" max="6152" width="7.42578125" style="5" customWidth="1"/>
    <col min="6153" max="6153" width="8.28515625" style="5" customWidth="1"/>
    <col min="6154" max="6155" width="7" style="5" customWidth="1"/>
    <col min="6156" max="6156" width="24.85546875" style="5" customWidth="1"/>
    <col min="6157" max="6157" width="4.28515625" style="5" customWidth="1"/>
    <col min="6158" max="6158" width="8.28515625" style="5" customWidth="1"/>
    <col min="6159" max="6159" width="8.7109375" style="5" customWidth="1"/>
    <col min="6160" max="6397" width="9.140625" style="5"/>
    <col min="6398" max="6398" width="6.7109375" style="5" customWidth="1"/>
    <col min="6399" max="6399" width="3.7109375" style="5" customWidth="1"/>
    <col min="6400" max="6400" width="9.42578125" style="5" customWidth="1"/>
    <col min="6401" max="6401" width="55.140625" style="5" customWidth="1"/>
    <col min="6402" max="6402" width="11.28515625" style="5" customWidth="1"/>
    <col min="6403" max="6403" width="5.85546875" style="5" customWidth="1"/>
    <col min="6404" max="6404" width="8.7109375" style="5" customWidth="1"/>
    <col min="6405" max="6405" width="9.7109375" style="5" customWidth="1"/>
    <col min="6406" max="6406" width="9.28515625" style="5" customWidth="1"/>
    <col min="6407" max="6407" width="7.7109375" style="5" customWidth="1"/>
    <col min="6408" max="6408" width="7.42578125" style="5" customWidth="1"/>
    <col min="6409" max="6409" width="8.28515625" style="5" customWidth="1"/>
    <col min="6410" max="6411" width="7" style="5" customWidth="1"/>
    <col min="6412" max="6412" width="24.85546875" style="5" customWidth="1"/>
    <col min="6413" max="6413" width="4.28515625" style="5" customWidth="1"/>
    <col min="6414" max="6414" width="8.28515625" style="5" customWidth="1"/>
    <col min="6415" max="6415" width="8.7109375" style="5" customWidth="1"/>
    <col min="6416" max="6653" width="9.140625" style="5"/>
    <col min="6654" max="6654" width="6.7109375" style="5" customWidth="1"/>
    <col min="6655" max="6655" width="3.7109375" style="5" customWidth="1"/>
    <col min="6656" max="6656" width="9.42578125" style="5" customWidth="1"/>
    <col min="6657" max="6657" width="55.140625" style="5" customWidth="1"/>
    <col min="6658" max="6658" width="11.28515625" style="5" customWidth="1"/>
    <col min="6659" max="6659" width="5.85546875" style="5" customWidth="1"/>
    <col min="6660" max="6660" width="8.7109375" style="5" customWidth="1"/>
    <col min="6661" max="6661" width="9.7109375" style="5" customWidth="1"/>
    <col min="6662" max="6662" width="9.28515625" style="5" customWidth="1"/>
    <col min="6663" max="6663" width="7.7109375" style="5" customWidth="1"/>
    <col min="6664" max="6664" width="7.42578125" style="5" customWidth="1"/>
    <col min="6665" max="6665" width="8.28515625" style="5" customWidth="1"/>
    <col min="6666" max="6667" width="7" style="5" customWidth="1"/>
    <col min="6668" max="6668" width="24.85546875" style="5" customWidth="1"/>
    <col min="6669" max="6669" width="4.28515625" style="5" customWidth="1"/>
    <col min="6670" max="6670" width="8.28515625" style="5" customWidth="1"/>
    <col min="6671" max="6671" width="8.7109375" style="5" customWidth="1"/>
    <col min="6672" max="6909" width="9.140625" style="5"/>
    <col min="6910" max="6910" width="6.7109375" style="5" customWidth="1"/>
    <col min="6911" max="6911" width="3.7109375" style="5" customWidth="1"/>
    <col min="6912" max="6912" width="9.42578125" style="5" customWidth="1"/>
    <col min="6913" max="6913" width="55.140625" style="5" customWidth="1"/>
    <col min="6914" max="6914" width="11.28515625" style="5" customWidth="1"/>
    <col min="6915" max="6915" width="5.85546875" style="5" customWidth="1"/>
    <col min="6916" max="6916" width="8.7109375" style="5" customWidth="1"/>
    <col min="6917" max="6917" width="9.7109375" style="5" customWidth="1"/>
    <col min="6918" max="6918" width="9.28515625" style="5" customWidth="1"/>
    <col min="6919" max="6919" width="7.7109375" style="5" customWidth="1"/>
    <col min="6920" max="6920" width="7.42578125" style="5" customWidth="1"/>
    <col min="6921" max="6921" width="8.28515625" style="5" customWidth="1"/>
    <col min="6922" max="6923" width="7" style="5" customWidth="1"/>
    <col min="6924" max="6924" width="24.85546875" style="5" customWidth="1"/>
    <col min="6925" max="6925" width="4.28515625" style="5" customWidth="1"/>
    <col min="6926" max="6926" width="8.28515625" style="5" customWidth="1"/>
    <col min="6927" max="6927" width="8.7109375" style="5" customWidth="1"/>
    <col min="6928" max="7165" width="9.140625" style="5"/>
    <col min="7166" max="7166" width="6.7109375" style="5" customWidth="1"/>
    <col min="7167" max="7167" width="3.7109375" style="5" customWidth="1"/>
    <col min="7168" max="7168" width="9.42578125" style="5" customWidth="1"/>
    <col min="7169" max="7169" width="55.140625" style="5" customWidth="1"/>
    <col min="7170" max="7170" width="11.28515625" style="5" customWidth="1"/>
    <col min="7171" max="7171" width="5.85546875" style="5" customWidth="1"/>
    <col min="7172" max="7172" width="8.7109375" style="5" customWidth="1"/>
    <col min="7173" max="7173" width="9.7109375" style="5" customWidth="1"/>
    <col min="7174" max="7174" width="9.28515625" style="5" customWidth="1"/>
    <col min="7175" max="7175" width="7.7109375" style="5" customWidth="1"/>
    <col min="7176" max="7176" width="7.42578125" style="5" customWidth="1"/>
    <col min="7177" max="7177" width="8.28515625" style="5" customWidth="1"/>
    <col min="7178" max="7179" width="7" style="5" customWidth="1"/>
    <col min="7180" max="7180" width="24.85546875" style="5" customWidth="1"/>
    <col min="7181" max="7181" width="4.28515625" style="5" customWidth="1"/>
    <col min="7182" max="7182" width="8.28515625" style="5" customWidth="1"/>
    <col min="7183" max="7183" width="8.7109375" style="5" customWidth="1"/>
    <col min="7184" max="7421" width="9.140625" style="5"/>
    <col min="7422" max="7422" width="6.7109375" style="5" customWidth="1"/>
    <col min="7423" max="7423" width="3.7109375" style="5" customWidth="1"/>
    <col min="7424" max="7424" width="9.42578125" style="5" customWidth="1"/>
    <col min="7425" max="7425" width="55.140625" style="5" customWidth="1"/>
    <col min="7426" max="7426" width="11.28515625" style="5" customWidth="1"/>
    <col min="7427" max="7427" width="5.85546875" style="5" customWidth="1"/>
    <col min="7428" max="7428" width="8.7109375" style="5" customWidth="1"/>
    <col min="7429" max="7429" width="9.7109375" style="5" customWidth="1"/>
    <col min="7430" max="7430" width="9.28515625" style="5" customWidth="1"/>
    <col min="7431" max="7431" width="7.7109375" style="5" customWidth="1"/>
    <col min="7432" max="7432" width="7.42578125" style="5" customWidth="1"/>
    <col min="7433" max="7433" width="8.28515625" style="5" customWidth="1"/>
    <col min="7434" max="7435" width="7" style="5" customWidth="1"/>
    <col min="7436" max="7436" width="24.85546875" style="5" customWidth="1"/>
    <col min="7437" max="7437" width="4.28515625" style="5" customWidth="1"/>
    <col min="7438" max="7438" width="8.28515625" style="5" customWidth="1"/>
    <col min="7439" max="7439" width="8.7109375" style="5" customWidth="1"/>
    <col min="7440" max="7677" width="9.140625" style="5"/>
    <col min="7678" max="7678" width="6.7109375" style="5" customWidth="1"/>
    <col min="7679" max="7679" width="3.7109375" style="5" customWidth="1"/>
    <col min="7680" max="7680" width="9.42578125" style="5" customWidth="1"/>
    <col min="7681" max="7681" width="55.140625" style="5" customWidth="1"/>
    <col min="7682" max="7682" width="11.28515625" style="5" customWidth="1"/>
    <col min="7683" max="7683" width="5.85546875" style="5" customWidth="1"/>
    <col min="7684" max="7684" width="8.7109375" style="5" customWidth="1"/>
    <col min="7685" max="7685" width="9.7109375" style="5" customWidth="1"/>
    <col min="7686" max="7686" width="9.28515625" style="5" customWidth="1"/>
    <col min="7687" max="7687" width="7.7109375" style="5" customWidth="1"/>
    <col min="7688" max="7688" width="7.42578125" style="5" customWidth="1"/>
    <col min="7689" max="7689" width="8.28515625" style="5" customWidth="1"/>
    <col min="7690" max="7691" width="7" style="5" customWidth="1"/>
    <col min="7692" max="7692" width="24.85546875" style="5" customWidth="1"/>
    <col min="7693" max="7693" width="4.28515625" style="5" customWidth="1"/>
    <col min="7694" max="7694" width="8.28515625" style="5" customWidth="1"/>
    <col min="7695" max="7695" width="8.7109375" style="5" customWidth="1"/>
    <col min="7696" max="7933" width="9.140625" style="5"/>
    <col min="7934" max="7934" width="6.7109375" style="5" customWidth="1"/>
    <col min="7935" max="7935" width="3.7109375" style="5" customWidth="1"/>
    <col min="7936" max="7936" width="9.42578125" style="5" customWidth="1"/>
    <col min="7937" max="7937" width="55.140625" style="5" customWidth="1"/>
    <col min="7938" max="7938" width="11.28515625" style="5" customWidth="1"/>
    <col min="7939" max="7939" width="5.85546875" style="5" customWidth="1"/>
    <col min="7940" max="7940" width="8.7109375" style="5" customWidth="1"/>
    <col min="7941" max="7941" width="9.7109375" style="5" customWidth="1"/>
    <col min="7942" max="7942" width="9.28515625" style="5" customWidth="1"/>
    <col min="7943" max="7943" width="7.7109375" style="5" customWidth="1"/>
    <col min="7944" max="7944" width="7.42578125" style="5" customWidth="1"/>
    <col min="7945" max="7945" width="8.28515625" style="5" customWidth="1"/>
    <col min="7946" max="7947" width="7" style="5" customWidth="1"/>
    <col min="7948" max="7948" width="24.85546875" style="5" customWidth="1"/>
    <col min="7949" max="7949" width="4.28515625" style="5" customWidth="1"/>
    <col min="7950" max="7950" width="8.28515625" style="5" customWidth="1"/>
    <col min="7951" max="7951" width="8.7109375" style="5" customWidth="1"/>
    <col min="7952" max="8189" width="9.140625" style="5"/>
    <col min="8190" max="8190" width="6.7109375" style="5" customWidth="1"/>
    <col min="8191" max="8191" width="3.7109375" style="5" customWidth="1"/>
    <col min="8192" max="8192" width="9.42578125" style="5" customWidth="1"/>
    <col min="8193" max="8193" width="55.140625" style="5" customWidth="1"/>
    <col min="8194" max="8194" width="11.28515625" style="5" customWidth="1"/>
    <col min="8195" max="8195" width="5.85546875" style="5" customWidth="1"/>
    <col min="8196" max="8196" width="8.7109375" style="5" customWidth="1"/>
    <col min="8197" max="8197" width="9.7109375" style="5" customWidth="1"/>
    <col min="8198" max="8198" width="9.28515625" style="5" customWidth="1"/>
    <col min="8199" max="8199" width="7.7109375" style="5" customWidth="1"/>
    <col min="8200" max="8200" width="7.42578125" style="5" customWidth="1"/>
    <col min="8201" max="8201" width="8.28515625" style="5" customWidth="1"/>
    <col min="8202" max="8203" width="7" style="5" customWidth="1"/>
    <col min="8204" max="8204" width="24.85546875" style="5" customWidth="1"/>
    <col min="8205" max="8205" width="4.28515625" style="5" customWidth="1"/>
    <col min="8206" max="8206" width="8.28515625" style="5" customWidth="1"/>
    <col min="8207" max="8207" width="8.7109375" style="5" customWidth="1"/>
    <col min="8208" max="8445" width="9.140625" style="5"/>
    <col min="8446" max="8446" width="6.7109375" style="5" customWidth="1"/>
    <col min="8447" max="8447" width="3.7109375" style="5" customWidth="1"/>
    <col min="8448" max="8448" width="9.42578125" style="5" customWidth="1"/>
    <col min="8449" max="8449" width="55.140625" style="5" customWidth="1"/>
    <col min="8450" max="8450" width="11.28515625" style="5" customWidth="1"/>
    <col min="8451" max="8451" width="5.85546875" style="5" customWidth="1"/>
    <col min="8452" max="8452" width="8.7109375" style="5" customWidth="1"/>
    <col min="8453" max="8453" width="9.7109375" style="5" customWidth="1"/>
    <col min="8454" max="8454" width="9.28515625" style="5" customWidth="1"/>
    <col min="8455" max="8455" width="7.7109375" style="5" customWidth="1"/>
    <col min="8456" max="8456" width="7.42578125" style="5" customWidth="1"/>
    <col min="8457" max="8457" width="8.28515625" style="5" customWidth="1"/>
    <col min="8458" max="8459" width="7" style="5" customWidth="1"/>
    <col min="8460" max="8460" width="24.85546875" style="5" customWidth="1"/>
    <col min="8461" max="8461" width="4.28515625" style="5" customWidth="1"/>
    <col min="8462" max="8462" width="8.28515625" style="5" customWidth="1"/>
    <col min="8463" max="8463" width="8.7109375" style="5" customWidth="1"/>
    <col min="8464" max="8701" width="9.140625" style="5"/>
    <col min="8702" max="8702" width="6.7109375" style="5" customWidth="1"/>
    <col min="8703" max="8703" width="3.7109375" style="5" customWidth="1"/>
    <col min="8704" max="8704" width="9.42578125" style="5" customWidth="1"/>
    <col min="8705" max="8705" width="55.140625" style="5" customWidth="1"/>
    <col min="8706" max="8706" width="11.28515625" style="5" customWidth="1"/>
    <col min="8707" max="8707" width="5.85546875" style="5" customWidth="1"/>
    <col min="8708" max="8708" width="8.7109375" style="5" customWidth="1"/>
    <col min="8709" max="8709" width="9.7109375" style="5" customWidth="1"/>
    <col min="8710" max="8710" width="9.28515625" style="5" customWidth="1"/>
    <col min="8711" max="8711" width="7.7109375" style="5" customWidth="1"/>
    <col min="8712" max="8712" width="7.42578125" style="5" customWidth="1"/>
    <col min="8713" max="8713" width="8.28515625" style="5" customWidth="1"/>
    <col min="8714" max="8715" width="7" style="5" customWidth="1"/>
    <col min="8716" max="8716" width="24.85546875" style="5" customWidth="1"/>
    <col min="8717" max="8717" width="4.28515625" style="5" customWidth="1"/>
    <col min="8718" max="8718" width="8.28515625" style="5" customWidth="1"/>
    <col min="8719" max="8719" width="8.7109375" style="5" customWidth="1"/>
    <col min="8720" max="8957" width="9.140625" style="5"/>
    <col min="8958" max="8958" width="6.7109375" style="5" customWidth="1"/>
    <col min="8959" max="8959" width="3.7109375" style="5" customWidth="1"/>
    <col min="8960" max="8960" width="9.42578125" style="5" customWidth="1"/>
    <col min="8961" max="8961" width="55.140625" style="5" customWidth="1"/>
    <col min="8962" max="8962" width="11.28515625" style="5" customWidth="1"/>
    <col min="8963" max="8963" width="5.85546875" style="5" customWidth="1"/>
    <col min="8964" max="8964" width="8.7109375" style="5" customWidth="1"/>
    <col min="8965" max="8965" width="9.7109375" style="5" customWidth="1"/>
    <col min="8966" max="8966" width="9.28515625" style="5" customWidth="1"/>
    <col min="8967" max="8967" width="7.7109375" style="5" customWidth="1"/>
    <col min="8968" max="8968" width="7.42578125" style="5" customWidth="1"/>
    <col min="8969" max="8969" width="8.28515625" style="5" customWidth="1"/>
    <col min="8970" max="8971" width="7" style="5" customWidth="1"/>
    <col min="8972" max="8972" width="24.85546875" style="5" customWidth="1"/>
    <col min="8973" max="8973" width="4.28515625" style="5" customWidth="1"/>
    <col min="8974" max="8974" width="8.28515625" style="5" customWidth="1"/>
    <col min="8975" max="8975" width="8.7109375" style="5" customWidth="1"/>
    <col min="8976" max="9213" width="9.140625" style="5"/>
    <col min="9214" max="9214" width="6.7109375" style="5" customWidth="1"/>
    <col min="9215" max="9215" width="3.7109375" style="5" customWidth="1"/>
    <col min="9216" max="9216" width="9.42578125" style="5" customWidth="1"/>
    <col min="9217" max="9217" width="55.140625" style="5" customWidth="1"/>
    <col min="9218" max="9218" width="11.28515625" style="5" customWidth="1"/>
    <col min="9219" max="9219" width="5.85546875" style="5" customWidth="1"/>
    <col min="9220" max="9220" width="8.7109375" style="5" customWidth="1"/>
    <col min="9221" max="9221" width="9.7109375" style="5" customWidth="1"/>
    <col min="9222" max="9222" width="9.28515625" style="5" customWidth="1"/>
    <col min="9223" max="9223" width="7.7109375" style="5" customWidth="1"/>
    <col min="9224" max="9224" width="7.42578125" style="5" customWidth="1"/>
    <col min="9225" max="9225" width="8.28515625" style="5" customWidth="1"/>
    <col min="9226" max="9227" width="7" style="5" customWidth="1"/>
    <col min="9228" max="9228" width="24.85546875" style="5" customWidth="1"/>
    <col min="9229" max="9229" width="4.28515625" style="5" customWidth="1"/>
    <col min="9230" max="9230" width="8.28515625" style="5" customWidth="1"/>
    <col min="9231" max="9231" width="8.7109375" style="5" customWidth="1"/>
    <col min="9232" max="9469" width="9.140625" style="5"/>
    <col min="9470" max="9470" width="6.7109375" style="5" customWidth="1"/>
    <col min="9471" max="9471" width="3.7109375" style="5" customWidth="1"/>
    <col min="9472" max="9472" width="9.42578125" style="5" customWidth="1"/>
    <col min="9473" max="9473" width="55.140625" style="5" customWidth="1"/>
    <col min="9474" max="9474" width="11.28515625" style="5" customWidth="1"/>
    <col min="9475" max="9475" width="5.85546875" style="5" customWidth="1"/>
    <col min="9476" max="9476" width="8.7109375" style="5" customWidth="1"/>
    <col min="9477" max="9477" width="9.7109375" style="5" customWidth="1"/>
    <col min="9478" max="9478" width="9.28515625" style="5" customWidth="1"/>
    <col min="9479" max="9479" width="7.7109375" style="5" customWidth="1"/>
    <col min="9480" max="9480" width="7.42578125" style="5" customWidth="1"/>
    <col min="9481" max="9481" width="8.28515625" style="5" customWidth="1"/>
    <col min="9482" max="9483" width="7" style="5" customWidth="1"/>
    <col min="9484" max="9484" width="24.85546875" style="5" customWidth="1"/>
    <col min="9485" max="9485" width="4.28515625" style="5" customWidth="1"/>
    <col min="9486" max="9486" width="8.28515625" style="5" customWidth="1"/>
    <col min="9487" max="9487" width="8.7109375" style="5" customWidth="1"/>
    <col min="9488" max="9725" width="9.140625" style="5"/>
    <col min="9726" max="9726" width="6.7109375" style="5" customWidth="1"/>
    <col min="9727" max="9727" width="3.7109375" style="5" customWidth="1"/>
    <col min="9728" max="9728" width="9.42578125" style="5" customWidth="1"/>
    <col min="9729" max="9729" width="55.140625" style="5" customWidth="1"/>
    <col min="9730" max="9730" width="11.28515625" style="5" customWidth="1"/>
    <col min="9731" max="9731" width="5.85546875" style="5" customWidth="1"/>
    <col min="9732" max="9732" width="8.7109375" style="5" customWidth="1"/>
    <col min="9733" max="9733" width="9.7109375" style="5" customWidth="1"/>
    <col min="9734" max="9734" width="9.28515625" style="5" customWidth="1"/>
    <col min="9735" max="9735" width="7.7109375" style="5" customWidth="1"/>
    <col min="9736" max="9736" width="7.42578125" style="5" customWidth="1"/>
    <col min="9737" max="9737" width="8.28515625" style="5" customWidth="1"/>
    <col min="9738" max="9739" width="7" style="5" customWidth="1"/>
    <col min="9740" max="9740" width="24.85546875" style="5" customWidth="1"/>
    <col min="9741" max="9741" width="4.28515625" style="5" customWidth="1"/>
    <col min="9742" max="9742" width="8.28515625" style="5" customWidth="1"/>
    <col min="9743" max="9743" width="8.7109375" style="5" customWidth="1"/>
    <col min="9744" max="9981" width="9.140625" style="5"/>
    <col min="9982" max="9982" width="6.7109375" style="5" customWidth="1"/>
    <col min="9983" max="9983" width="3.7109375" style="5" customWidth="1"/>
    <col min="9984" max="9984" width="9.42578125" style="5" customWidth="1"/>
    <col min="9985" max="9985" width="55.140625" style="5" customWidth="1"/>
    <col min="9986" max="9986" width="11.28515625" style="5" customWidth="1"/>
    <col min="9987" max="9987" width="5.85546875" style="5" customWidth="1"/>
    <col min="9988" max="9988" width="8.7109375" style="5" customWidth="1"/>
    <col min="9989" max="9989" width="9.7109375" style="5" customWidth="1"/>
    <col min="9990" max="9990" width="9.28515625" style="5" customWidth="1"/>
    <col min="9991" max="9991" width="7.7109375" style="5" customWidth="1"/>
    <col min="9992" max="9992" width="7.42578125" style="5" customWidth="1"/>
    <col min="9993" max="9993" width="8.28515625" style="5" customWidth="1"/>
    <col min="9994" max="9995" width="7" style="5" customWidth="1"/>
    <col min="9996" max="9996" width="24.85546875" style="5" customWidth="1"/>
    <col min="9997" max="9997" width="4.28515625" style="5" customWidth="1"/>
    <col min="9998" max="9998" width="8.28515625" style="5" customWidth="1"/>
    <col min="9999" max="9999" width="8.7109375" style="5" customWidth="1"/>
    <col min="10000" max="10237" width="9.140625" style="5"/>
    <col min="10238" max="10238" width="6.7109375" style="5" customWidth="1"/>
    <col min="10239" max="10239" width="3.7109375" style="5" customWidth="1"/>
    <col min="10240" max="10240" width="9.42578125" style="5" customWidth="1"/>
    <col min="10241" max="10241" width="55.140625" style="5" customWidth="1"/>
    <col min="10242" max="10242" width="11.28515625" style="5" customWidth="1"/>
    <col min="10243" max="10243" width="5.85546875" style="5" customWidth="1"/>
    <col min="10244" max="10244" width="8.7109375" style="5" customWidth="1"/>
    <col min="10245" max="10245" width="9.7109375" style="5" customWidth="1"/>
    <col min="10246" max="10246" width="9.28515625" style="5" customWidth="1"/>
    <col min="10247" max="10247" width="7.7109375" style="5" customWidth="1"/>
    <col min="10248" max="10248" width="7.42578125" style="5" customWidth="1"/>
    <col min="10249" max="10249" width="8.28515625" style="5" customWidth="1"/>
    <col min="10250" max="10251" width="7" style="5" customWidth="1"/>
    <col min="10252" max="10252" width="24.85546875" style="5" customWidth="1"/>
    <col min="10253" max="10253" width="4.28515625" style="5" customWidth="1"/>
    <col min="10254" max="10254" width="8.28515625" style="5" customWidth="1"/>
    <col min="10255" max="10255" width="8.7109375" style="5" customWidth="1"/>
    <col min="10256" max="10493" width="9.140625" style="5"/>
    <col min="10494" max="10494" width="6.7109375" style="5" customWidth="1"/>
    <col min="10495" max="10495" width="3.7109375" style="5" customWidth="1"/>
    <col min="10496" max="10496" width="9.42578125" style="5" customWidth="1"/>
    <col min="10497" max="10497" width="55.140625" style="5" customWidth="1"/>
    <col min="10498" max="10498" width="11.28515625" style="5" customWidth="1"/>
    <col min="10499" max="10499" width="5.85546875" style="5" customWidth="1"/>
    <col min="10500" max="10500" width="8.7109375" style="5" customWidth="1"/>
    <col min="10501" max="10501" width="9.7109375" style="5" customWidth="1"/>
    <col min="10502" max="10502" width="9.28515625" style="5" customWidth="1"/>
    <col min="10503" max="10503" width="7.7109375" style="5" customWidth="1"/>
    <col min="10504" max="10504" width="7.42578125" style="5" customWidth="1"/>
    <col min="10505" max="10505" width="8.28515625" style="5" customWidth="1"/>
    <col min="10506" max="10507" width="7" style="5" customWidth="1"/>
    <col min="10508" max="10508" width="24.85546875" style="5" customWidth="1"/>
    <col min="10509" max="10509" width="4.28515625" style="5" customWidth="1"/>
    <col min="10510" max="10510" width="8.28515625" style="5" customWidth="1"/>
    <col min="10511" max="10511" width="8.7109375" style="5" customWidth="1"/>
    <col min="10512" max="10749" width="9.140625" style="5"/>
    <col min="10750" max="10750" width="6.7109375" style="5" customWidth="1"/>
    <col min="10751" max="10751" width="3.7109375" style="5" customWidth="1"/>
    <col min="10752" max="10752" width="9.42578125" style="5" customWidth="1"/>
    <col min="10753" max="10753" width="55.140625" style="5" customWidth="1"/>
    <col min="10754" max="10754" width="11.28515625" style="5" customWidth="1"/>
    <col min="10755" max="10755" width="5.85546875" style="5" customWidth="1"/>
    <col min="10756" max="10756" width="8.7109375" style="5" customWidth="1"/>
    <col min="10757" max="10757" width="9.7109375" style="5" customWidth="1"/>
    <col min="10758" max="10758" width="9.28515625" style="5" customWidth="1"/>
    <col min="10759" max="10759" width="7.7109375" style="5" customWidth="1"/>
    <col min="10760" max="10760" width="7.42578125" style="5" customWidth="1"/>
    <col min="10761" max="10761" width="8.28515625" style="5" customWidth="1"/>
    <col min="10762" max="10763" width="7" style="5" customWidth="1"/>
    <col min="10764" max="10764" width="24.85546875" style="5" customWidth="1"/>
    <col min="10765" max="10765" width="4.28515625" style="5" customWidth="1"/>
    <col min="10766" max="10766" width="8.28515625" style="5" customWidth="1"/>
    <col min="10767" max="10767" width="8.7109375" style="5" customWidth="1"/>
    <col min="10768" max="11005" width="9.140625" style="5"/>
    <col min="11006" max="11006" width="6.7109375" style="5" customWidth="1"/>
    <col min="11007" max="11007" width="3.7109375" style="5" customWidth="1"/>
    <col min="11008" max="11008" width="9.42578125" style="5" customWidth="1"/>
    <col min="11009" max="11009" width="55.140625" style="5" customWidth="1"/>
    <col min="11010" max="11010" width="11.28515625" style="5" customWidth="1"/>
    <col min="11011" max="11011" width="5.85546875" style="5" customWidth="1"/>
    <col min="11012" max="11012" width="8.7109375" style="5" customWidth="1"/>
    <col min="11013" max="11013" width="9.7109375" style="5" customWidth="1"/>
    <col min="11014" max="11014" width="9.28515625" style="5" customWidth="1"/>
    <col min="11015" max="11015" width="7.7109375" style="5" customWidth="1"/>
    <col min="11016" max="11016" width="7.42578125" style="5" customWidth="1"/>
    <col min="11017" max="11017" width="8.28515625" style="5" customWidth="1"/>
    <col min="11018" max="11019" width="7" style="5" customWidth="1"/>
    <col min="11020" max="11020" width="24.85546875" style="5" customWidth="1"/>
    <col min="11021" max="11021" width="4.28515625" style="5" customWidth="1"/>
    <col min="11022" max="11022" width="8.28515625" style="5" customWidth="1"/>
    <col min="11023" max="11023" width="8.7109375" style="5" customWidth="1"/>
    <col min="11024" max="11261" width="9.140625" style="5"/>
    <col min="11262" max="11262" width="6.7109375" style="5" customWidth="1"/>
    <col min="11263" max="11263" width="3.7109375" style="5" customWidth="1"/>
    <col min="11264" max="11264" width="9.42578125" style="5" customWidth="1"/>
    <col min="11265" max="11265" width="55.140625" style="5" customWidth="1"/>
    <col min="11266" max="11266" width="11.28515625" style="5" customWidth="1"/>
    <col min="11267" max="11267" width="5.85546875" style="5" customWidth="1"/>
    <col min="11268" max="11268" width="8.7109375" style="5" customWidth="1"/>
    <col min="11269" max="11269" width="9.7109375" style="5" customWidth="1"/>
    <col min="11270" max="11270" width="9.28515625" style="5" customWidth="1"/>
    <col min="11271" max="11271" width="7.7109375" style="5" customWidth="1"/>
    <col min="11272" max="11272" width="7.42578125" style="5" customWidth="1"/>
    <col min="11273" max="11273" width="8.28515625" style="5" customWidth="1"/>
    <col min="11274" max="11275" width="7" style="5" customWidth="1"/>
    <col min="11276" max="11276" width="24.85546875" style="5" customWidth="1"/>
    <col min="11277" max="11277" width="4.28515625" style="5" customWidth="1"/>
    <col min="11278" max="11278" width="8.28515625" style="5" customWidth="1"/>
    <col min="11279" max="11279" width="8.7109375" style="5" customWidth="1"/>
    <col min="11280" max="11517" width="9.140625" style="5"/>
    <col min="11518" max="11518" width="6.7109375" style="5" customWidth="1"/>
    <col min="11519" max="11519" width="3.7109375" style="5" customWidth="1"/>
    <col min="11520" max="11520" width="9.42578125" style="5" customWidth="1"/>
    <col min="11521" max="11521" width="55.140625" style="5" customWidth="1"/>
    <col min="11522" max="11522" width="11.28515625" style="5" customWidth="1"/>
    <col min="11523" max="11523" width="5.85546875" style="5" customWidth="1"/>
    <col min="11524" max="11524" width="8.7109375" style="5" customWidth="1"/>
    <col min="11525" max="11525" width="9.7109375" style="5" customWidth="1"/>
    <col min="11526" max="11526" width="9.28515625" style="5" customWidth="1"/>
    <col min="11527" max="11527" width="7.7109375" style="5" customWidth="1"/>
    <col min="11528" max="11528" width="7.42578125" style="5" customWidth="1"/>
    <col min="11529" max="11529" width="8.28515625" style="5" customWidth="1"/>
    <col min="11530" max="11531" width="7" style="5" customWidth="1"/>
    <col min="11532" max="11532" width="24.85546875" style="5" customWidth="1"/>
    <col min="11533" max="11533" width="4.28515625" style="5" customWidth="1"/>
    <col min="11534" max="11534" width="8.28515625" style="5" customWidth="1"/>
    <col min="11535" max="11535" width="8.7109375" style="5" customWidth="1"/>
    <col min="11536" max="11773" width="9.140625" style="5"/>
    <col min="11774" max="11774" width="6.7109375" style="5" customWidth="1"/>
    <col min="11775" max="11775" width="3.7109375" style="5" customWidth="1"/>
    <col min="11776" max="11776" width="9.42578125" style="5" customWidth="1"/>
    <col min="11777" max="11777" width="55.140625" style="5" customWidth="1"/>
    <col min="11778" max="11778" width="11.28515625" style="5" customWidth="1"/>
    <col min="11779" max="11779" width="5.85546875" style="5" customWidth="1"/>
    <col min="11780" max="11780" width="8.7109375" style="5" customWidth="1"/>
    <col min="11781" max="11781" width="9.7109375" style="5" customWidth="1"/>
    <col min="11782" max="11782" width="9.28515625" style="5" customWidth="1"/>
    <col min="11783" max="11783" width="7.7109375" style="5" customWidth="1"/>
    <col min="11784" max="11784" width="7.42578125" style="5" customWidth="1"/>
    <col min="11785" max="11785" width="8.28515625" style="5" customWidth="1"/>
    <col min="11786" max="11787" width="7" style="5" customWidth="1"/>
    <col min="11788" max="11788" width="24.85546875" style="5" customWidth="1"/>
    <col min="11789" max="11789" width="4.28515625" style="5" customWidth="1"/>
    <col min="11790" max="11790" width="8.28515625" style="5" customWidth="1"/>
    <col min="11791" max="11791" width="8.7109375" style="5" customWidth="1"/>
    <col min="11792" max="12029" width="9.140625" style="5"/>
    <col min="12030" max="12030" width="6.7109375" style="5" customWidth="1"/>
    <col min="12031" max="12031" width="3.7109375" style="5" customWidth="1"/>
    <col min="12032" max="12032" width="9.42578125" style="5" customWidth="1"/>
    <col min="12033" max="12033" width="55.140625" style="5" customWidth="1"/>
    <col min="12034" max="12034" width="11.28515625" style="5" customWidth="1"/>
    <col min="12035" max="12035" width="5.85546875" style="5" customWidth="1"/>
    <col min="12036" max="12036" width="8.7109375" style="5" customWidth="1"/>
    <col min="12037" max="12037" width="9.7109375" style="5" customWidth="1"/>
    <col min="12038" max="12038" width="9.28515625" style="5" customWidth="1"/>
    <col min="12039" max="12039" width="7.7109375" style="5" customWidth="1"/>
    <col min="12040" max="12040" width="7.42578125" style="5" customWidth="1"/>
    <col min="12041" max="12041" width="8.28515625" style="5" customWidth="1"/>
    <col min="12042" max="12043" width="7" style="5" customWidth="1"/>
    <col min="12044" max="12044" width="24.85546875" style="5" customWidth="1"/>
    <col min="12045" max="12045" width="4.28515625" style="5" customWidth="1"/>
    <col min="12046" max="12046" width="8.28515625" style="5" customWidth="1"/>
    <col min="12047" max="12047" width="8.7109375" style="5" customWidth="1"/>
    <col min="12048" max="12285" width="9.140625" style="5"/>
    <col min="12286" max="12286" width="6.7109375" style="5" customWidth="1"/>
    <col min="12287" max="12287" width="3.7109375" style="5" customWidth="1"/>
    <col min="12288" max="12288" width="9.42578125" style="5" customWidth="1"/>
    <col min="12289" max="12289" width="55.140625" style="5" customWidth="1"/>
    <col min="12290" max="12290" width="11.28515625" style="5" customWidth="1"/>
    <col min="12291" max="12291" width="5.85546875" style="5" customWidth="1"/>
    <col min="12292" max="12292" width="8.7109375" style="5" customWidth="1"/>
    <col min="12293" max="12293" width="9.7109375" style="5" customWidth="1"/>
    <col min="12294" max="12294" width="9.28515625" style="5" customWidth="1"/>
    <col min="12295" max="12295" width="7.7109375" style="5" customWidth="1"/>
    <col min="12296" max="12296" width="7.42578125" style="5" customWidth="1"/>
    <col min="12297" max="12297" width="8.28515625" style="5" customWidth="1"/>
    <col min="12298" max="12299" width="7" style="5" customWidth="1"/>
    <col min="12300" max="12300" width="24.85546875" style="5" customWidth="1"/>
    <col min="12301" max="12301" width="4.28515625" style="5" customWidth="1"/>
    <col min="12302" max="12302" width="8.28515625" style="5" customWidth="1"/>
    <col min="12303" max="12303" width="8.7109375" style="5" customWidth="1"/>
    <col min="12304" max="12541" width="9.140625" style="5"/>
    <col min="12542" max="12542" width="6.7109375" style="5" customWidth="1"/>
    <col min="12543" max="12543" width="3.7109375" style="5" customWidth="1"/>
    <col min="12544" max="12544" width="9.42578125" style="5" customWidth="1"/>
    <col min="12545" max="12545" width="55.140625" style="5" customWidth="1"/>
    <col min="12546" max="12546" width="11.28515625" style="5" customWidth="1"/>
    <col min="12547" max="12547" width="5.85546875" style="5" customWidth="1"/>
    <col min="12548" max="12548" width="8.7109375" style="5" customWidth="1"/>
    <col min="12549" max="12549" width="9.7109375" style="5" customWidth="1"/>
    <col min="12550" max="12550" width="9.28515625" style="5" customWidth="1"/>
    <col min="12551" max="12551" width="7.7109375" style="5" customWidth="1"/>
    <col min="12552" max="12552" width="7.42578125" style="5" customWidth="1"/>
    <col min="12553" max="12553" width="8.28515625" style="5" customWidth="1"/>
    <col min="12554" max="12555" width="7" style="5" customWidth="1"/>
    <col min="12556" max="12556" width="24.85546875" style="5" customWidth="1"/>
    <col min="12557" max="12557" width="4.28515625" style="5" customWidth="1"/>
    <col min="12558" max="12558" width="8.28515625" style="5" customWidth="1"/>
    <col min="12559" max="12559" width="8.7109375" style="5" customWidth="1"/>
    <col min="12560" max="12797" width="9.140625" style="5"/>
    <col min="12798" max="12798" width="6.7109375" style="5" customWidth="1"/>
    <col min="12799" max="12799" width="3.7109375" style="5" customWidth="1"/>
    <col min="12800" max="12800" width="9.42578125" style="5" customWidth="1"/>
    <col min="12801" max="12801" width="55.140625" style="5" customWidth="1"/>
    <col min="12802" max="12802" width="11.28515625" style="5" customWidth="1"/>
    <col min="12803" max="12803" width="5.85546875" style="5" customWidth="1"/>
    <col min="12804" max="12804" width="8.7109375" style="5" customWidth="1"/>
    <col min="12805" max="12805" width="9.7109375" style="5" customWidth="1"/>
    <col min="12806" max="12806" width="9.28515625" style="5" customWidth="1"/>
    <col min="12807" max="12807" width="7.7109375" style="5" customWidth="1"/>
    <col min="12808" max="12808" width="7.42578125" style="5" customWidth="1"/>
    <col min="12809" max="12809" width="8.28515625" style="5" customWidth="1"/>
    <col min="12810" max="12811" width="7" style="5" customWidth="1"/>
    <col min="12812" max="12812" width="24.85546875" style="5" customWidth="1"/>
    <col min="12813" max="12813" width="4.28515625" style="5" customWidth="1"/>
    <col min="12814" max="12814" width="8.28515625" style="5" customWidth="1"/>
    <col min="12815" max="12815" width="8.7109375" style="5" customWidth="1"/>
    <col min="12816" max="13053" width="9.140625" style="5"/>
    <col min="13054" max="13054" width="6.7109375" style="5" customWidth="1"/>
    <col min="13055" max="13055" width="3.7109375" style="5" customWidth="1"/>
    <col min="13056" max="13056" width="9.42578125" style="5" customWidth="1"/>
    <col min="13057" max="13057" width="55.140625" style="5" customWidth="1"/>
    <col min="13058" max="13058" width="11.28515625" style="5" customWidth="1"/>
    <col min="13059" max="13059" width="5.85546875" style="5" customWidth="1"/>
    <col min="13060" max="13060" width="8.7109375" style="5" customWidth="1"/>
    <col min="13061" max="13061" width="9.7109375" style="5" customWidth="1"/>
    <col min="13062" max="13062" width="9.28515625" style="5" customWidth="1"/>
    <col min="13063" max="13063" width="7.7109375" style="5" customWidth="1"/>
    <col min="13064" max="13064" width="7.42578125" style="5" customWidth="1"/>
    <col min="13065" max="13065" width="8.28515625" style="5" customWidth="1"/>
    <col min="13066" max="13067" width="7" style="5" customWidth="1"/>
    <col min="13068" max="13068" width="24.85546875" style="5" customWidth="1"/>
    <col min="13069" max="13069" width="4.28515625" style="5" customWidth="1"/>
    <col min="13070" max="13070" width="8.28515625" style="5" customWidth="1"/>
    <col min="13071" max="13071" width="8.7109375" style="5" customWidth="1"/>
    <col min="13072" max="13309" width="9.140625" style="5"/>
    <col min="13310" max="13310" width="6.7109375" style="5" customWidth="1"/>
    <col min="13311" max="13311" width="3.7109375" style="5" customWidth="1"/>
    <col min="13312" max="13312" width="9.42578125" style="5" customWidth="1"/>
    <col min="13313" max="13313" width="55.140625" style="5" customWidth="1"/>
    <col min="13314" max="13314" width="11.28515625" style="5" customWidth="1"/>
    <col min="13315" max="13315" width="5.85546875" style="5" customWidth="1"/>
    <col min="13316" max="13316" width="8.7109375" style="5" customWidth="1"/>
    <col min="13317" max="13317" width="9.7109375" style="5" customWidth="1"/>
    <col min="13318" max="13318" width="9.28515625" style="5" customWidth="1"/>
    <col min="13319" max="13319" width="7.7109375" style="5" customWidth="1"/>
    <col min="13320" max="13320" width="7.42578125" style="5" customWidth="1"/>
    <col min="13321" max="13321" width="8.28515625" style="5" customWidth="1"/>
    <col min="13322" max="13323" width="7" style="5" customWidth="1"/>
    <col min="13324" max="13324" width="24.85546875" style="5" customWidth="1"/>
    <col min="13325" max="13325" width="4.28515625" style="5" customWidth="1"/>
    <col min="13326" max="13326" width="8.28515625" style="5" customWidth="1"/>
    <col min="13327" max="13327" width="8.7109375" style="5" customWidth="1"/>
    <col min="13328" max="13565" width="9.140625" style="5"/>
    <col min="13566" max="13566" width="6.7109375" style="5" customWidth="1"/>
    <col min="13567" max="13567" width="3.7109375" style="5" customWidth="1"/>
    <col min="13568" max="13568" width="9.42578125" style="5" customWidth="1"/>
    <col min="13569" max="13569" width="55.140625" style="5" customWidth="1"/>
    <col min="13570" max="13570" width="11.28515625" style="5" customWidth="1"/>
    <col min="13571" max="13571" width="5.85546875" style="5" customWidth="1"/>
    <col min="13572" max="13572" width="8.7109375" style="5" customWidth="1"/>
    <col min="13573" max="13573" width="9.7109375" style="5" customWidth="1"/>
    <col min="13574" max="13574" width="9.28515625" style="5" customWidth="1"/>
    <col min="13575" max="13575" width="7.7109375" style="5" customWidth="1"/>
    <col min="13576" max="13576" width="7.42578125" style="5" customWidth="1"/>
    <col min="13577" max="13577" width="8.28515625" style="5" customWidth="1"/>
    <col min="13578" max="13579" width="7" style="5" customWidth="1"/>
    <col min="13580" max="13580" width="24.85546875" style="5" customWidth="1"/>
    <col min="13581" max="13581" width="4.28515625" style="5" customWidth="1"/>
    <col min="13582" max="13582" width="8.28515625" style="5" customWidth="1"/>
    <col min="13583" max="13583" width="8.7109375" style="5" customWidth="1"/>
    <col min="13584" max="13821" width="9.140625" style="5"/>
    <col min="13822" max="13822" width="6.7109375" style="5" customWidth="1"/>
    <col min="13823" max="13823" width="3.7109375" style="5" customWidth="1"/>
    <col min="13824" max="13824" width="9.42578125" style="5" customWidth="1"/>
    <col min="13825" max="13825" width="55.140625" style="5" customWidth="1"/>
    <col min="13826" max="13826" width="11.28515625" style="5" customWidth="1"/>
    <col min="13827" max="13827" width="5.85546875" style="5" customWidth="1"/>
    <col min="13828" max="13828" width="8.7109375" style="5" customWidth="1"/>
    <col min="13829" max="13829" width="9.7109375" style="5" customWidth="1"/>
    <col min="13830" max="13830" width="9.28515625" style="5" customWidth="1"/>
    <col min="13831" max="13831" width="7.7109375" style="5" customWidth="1"/>
    <col min="13832" max="13832" width="7.42578125" style="5" customWidth="1"/>
    <col min="13833" max="13833" width="8.28515625" style="5" customWidth="1"/>
    <col min="13834" max="13835" width="7" style="5" customWidth="1"/>
    <col min="13836" max="13836" width="24.85546875" style="5" customWidth="1"/>
    <col min="13837" max="13837" width="4.28515625" style="5" customWidth="1"/>
    <col min="13838" max="13838" width="8.28515625" style="5" customWidth="1"/>
    <col min="13839" max="13839" width="8.7109375" style="5" customWidth="1"/>
    <col min="13840" max="14077" width="9.140625" style="5"/>
    <col min="14078" max="14078" width="6.7109375" style="5" customWidth="1"/>
    <col min="14079" max="14079" width="3.7109375" style="5" customWidth="1"/>
    <col min="14080" max="14080" width="9.42578125" style="5" customWidth="1"/>
    <col min="14081" max="14081" width="55.140625" style="5" customWidth="1"/>
    <col min="14082" max="14082" width="11.28515625" style="5" customWidth="1"/>
    <col min="14083" max="14083" width="5.85546875" style="5" customWidth="1"/>
    <col min="14084" max="14084" width="8.7109375" style="5" customWidth="1"/>
    <col min="14085" max="14085" width="9.7109375" style="5" customWidth="1"/>
    <col min="14086" max="14086" width="9.28515625" style="5" customWidth="1"/>
    <col min="14087" max="14087" width="7.7109375" style="5" customWidth="1"/>
    <col min="14088" max="14088" width="7.42578125" style="5" customWidth="1"/>
    <col min="14089" max="14089" width="8.28515625" style="5" customWidth="1"/>
    <col min="14090" max="14091" width="7" style="5" customWidth="1"/>
    <col min="14092" max="14092" width="24.85546875" style="5" customWidth="1"/>
    <col min="14093" max="14093" width="4.28515625" style="5" customWidth="1"/>
    <col min="14094" max="14094" width="8.28515625" style="5" customWidth="1"/>
    <col min="14095" max="14095" width="8.7109375" style="5" customWidth="1"/>
    <col min="14096" max="14333" width="9.140625" style="5"/>
    <col min="14334" max="14334" width="6.7109375" style="5" customWidth="1"/>
    <col min="14335" max="14335" width="3.7109375" style="5" customWidth="1"/>
    <col min="14336" max="14336" width="9.42578125" style="5" customWidth="1"/>
    <col min="14337" max="14337" width="55.140625" style="5" customWidth="1"/>
    <col min="14338" max="14338" width="11.28515625" style="5" customWidth="1"/>
    <col min="14339" max="14339" width="5.85546875" style="5" customWidth="1"/>
    <col min="14340" max="14340" width="8.7109375" style="5" customWidth="1"/>
    <col min="14341" max="14341" width="9.7109375" style="5" customWidth="1"/>
    <col min="14342" max="14342" width="9.28515625" style="5" customWidth="1"/>
    <col min="14343" max="14343" width="7.7109375" style="5" customWidth="1"/>
    <col min="14344" max="14344" width="7.42578125" style="5" customWidth="1"/>
    <col min="14345" max="14345" width="8.28515625" style="5" customWidth="1"/>
    <col min="14346" max="14347" width="7" style="5" customWidth="1"/>
    <col min="14348" max="14348" width="24.85546875" style="5" customWidth="1"/>
    <col min="14349" max="14349" width="4.28515625" style="5" customWidth="1"/>
    <col min="14350" max="14350" width="8.28515625" style="5" customWidth="1"/>
    <col min="14351" max="14351" width="8.7109375" style="5" customWidth="1"/>
    <col min="14352" max="14589" width="9.140625" style="5"/>
    <col min="14590" max="14590" width="6.7109375" style="5" customWidth="1"/>
    <col min="14591" max="14591" width="3.7109375" style="5" customWidth="1"/>
    <col min="14592" max="14592" width="9.42578125" style="5" customWidth="1"/>
    <col min="14593" max="14593" width="55.140625" style="5" customWidth="1"/>
    <col min="14594" max="14594" width="11.28515625" style="5" customWidth="1"/>
    <col min="14595" max="14595" width="5.85546875" style="5" customWidth="1"/>
    <col min="14596" max="14596" width="8.7109375" style="5" customWidth="1"/>
    <col min="14597" max="14597" width="9.7109375" style="5" customWidth="1"/>
    <col min="14598" max="14598" width="9.28515625" style="5" customWidth="1"/>
    <col min="14599" max="14599" width="7.7109375" style="5" customWidth="1"/>
    <col min="14600" max="14600" width="7.42578125" style="5" customWidth="1"/>
    <col min="14601" max="14601" width="8.28515625" style="5" customWidth="1"/>
    <col min="14602" max="14603" width="7" style="5" customWidth="1"/>
    <col min="14604" max="14604" width="24.85546875" style="5" customWidth="1"/>
    <col min="14605" max="14605" width="4.28515625" style="5" customWidth="1"/>
    <col min="14606" max="14606" width="8.28515625" style="5" customWidth="1"/>
    <col min="14607" max="14607" width="8.7109375" style="5" customWidth="1"/>
    <col min="14608" max="14845" width="9.140625" style="5"/>
    <col min="14846" max="14846" width="6.7109375" style="5" customWidth="1"/>
    <col min="14847" max="14847" width="3.7109375" style="5" customWidth="1"/>
    <col min="14848" max="14848" width="9.42578125" style="5" customWidth="1"/>
    <col min="14849" max="14849" width="55.140625" style="5" customWidth="1"/>
    <col min="14850" max="14850" width="11.28515625" style="5" customWidth="1"/>
    <col min="14851" max="14851" width="5.85546875" style="5" customWidth="1"/>
    <col min="14852" max="14852" width="8.7109375" style="5" customWidth="1"/>
    <col min="14853" max="14853" width="9.7109375" style="5" customWidth="1"/>
    <col min="14854" max="14854" width="9.28515625" style="5" customWidth="1"/>
    <col min="14855" max="14855" width="7.7109375" style="5" customWidth="1"/>
    <col min="14856" max="14856" width="7.42578125" style="5" customWidth="1"/>
    <col min="14857" max="14857" width="8.28515625" style="5" customWidth="1"/>
    <col min="14858" max="14859" width="7" style="5" customWidth="1"/>
    <col min="14860" max="14860" width="24.85546875" style="5" customWidth="1"/>
    <col min="14861" max="14861" width="4.28515625" style="5" customWidth="1"/>
    <col min="14862" max="14862" width="8.28515625" style="5" customWidth="1"/>
    <col min="14863" max="14863" width="8.7109375" style="5" customWidth="1"/>
    <col min="14864" max="15101" width="9.140625" style="5"/>
    <col min="15102" max="15102" width="6.7109375" style="5" customWidth="1"/>
    <col min="15103" max="15103" width="3.7109375" style="5" customWidth="1"/>
    <col min="15104" max="15104" width="9.42578125" style="5" customWidth="1"/>
    <col min="15105" max="15105" width="55.140625" style="5" customWidth="1"/>
    <col min="15106" max="15106" width="11.28515625" style="5" customWidth="1"/>
    <col min="15107" max="15107" width="5.85546875" style="5" customWidth="1"/>
    <col min="15108" max="15108" width="8.7109375" style="5" customWidth="1"/>
    <col min="15109" max="15109" width="9.7109375" style="5" customWidth="1"/>
    <col min="15110" max="15110" width="9.28515625" style="5" customWidth="1"/>
    <col min="15111" max="15111" width="7.7109375" style="5" customWidth="1"/>
    <col min="15112" max="15112" width="7.42578125" style="5" customWidth="1"/>
    <col min="15113" max="15113" width="8.28515625" style="5" customWidth="1"/>
    <col min="15114" max="15115" width="7" style="5" customWidth="1"/>
    <col min="15116" max="15116" width="24.85546875" style="5" customWidth="1"/>
    <col min="15117" max="15117" width="4.28515625" style="5" customWidth="1"/>
    <col min="15118" max="15118" width="8.28515625" style="5" customWidth="1"/>
    <col min="15119" max="15119" width="8.7109375" style="5" customWidth="1"/>
    <col min="15120" max="15357" width="9.140625" style="5"/>
    <col min="15358" max="15358" width="6.7109375" style="5" customWidth="1"/>
    <col min="15359" max="15359" width="3.7109375" style="5" customWidth="1"/>
    <col min="15360" max="15360" width="9.42578125" style="5" customWidth="1"/>
    <col min="15361" max="15361" width="55.140625" style="5" customWidth="1"/>
    <col min="15362" max="15362" width="11.28515625" style="5" customWidth="1"/>
    <col min="15363" max="15363" width="5.85546875" style="5" customWidth="1"/>
    <col min="15364" max="15364" width="8.7109375" style="5" customWidth="1"/>
    <col min="15365" max="15365" width="9.7109375" style="5" customWidth="1"/>
    <col min="15366" max="15366" width="9.28515625" style="5" customWidth="1"/>
    <col min="15367" max="15367" width="7.7109375" style="5" customWidth="1"/>
    <col min="15368" max="15368" width="7.42578125" style="5" customWidth="1"/>
    <col min="15369" max="15369" width="8.28515625" style="5" customWidth="1"/>
    <col min="15370" max="15371" width="7" style="5" customWidth="1"/>
    <col min="15372" max="15372" width="24.85546875" style="5" customWidth="1"/>
    <col min="15373" max="15373" width="4.28515625" style="5" customWidth="1"/>
    <col min="15374" max="15374" width="8.28515625" style="5" customWidth="1"/>
    <col min="15375" max="15375" width="8.7109375" style="5" customWidth="1"/>
    <col min="15376" max="15613" width="9.140625" style="5"/>
    <col min="15614" max="15614" width="6.7109375" style="5" customWidth="1"/>
    <col min="15615" max="15615" width="3.7109375" style="5" customWidth="1"/>
    <col min="15616" max="15616" width="9.42578125" style="5" customWidth="1"/>
    <col min="15617" max="15617" width="55.140625" style="5" customWidth="1"/>
    <col min="15618" max="15618" width="11.28515625" style="5" customWidth="1"/>
    <col min="15619" max="15619" width="5.85546875" style="5" customWidth="1"/>
    <col min="15620" max="15620" width="8.7109375" style="5" customWidth="1"/>
    <col min="15621" max="15621" width="9.7109375" style="5" customWidth="1"/>
    <col min="15622" max="15622" width="9.28515625" style="5" customWidth="1"/>
    <col min="15623" max="15623" width="7.7109375" style="5" customWidth="1"/>
    <col min="15624" max="15624" width="7.42578125" style="5" customWidth="1"/>
    <col min="15625" max="15625" width="8.28515625" style="5" customWidth="1"/>
    <col min="15626" max="15627" width="7" style="5" customWidth="1"/>
    <col min="15628" max="15628" width="24.85546875" style="5" customWidth="1"/>
    <col min="15629" max="15629" width="4.28515625" style="5" customWidth="1"/>
    <col min="15630" max="15630" width="8.28515625" style="5" customWidth="1"/>
    <col min="15631" max="15631" width="8.7109375" style="5" customWidth="1"/>
    <col min="15632" max="15869" width="9.140625" style="5"/>
    <col min="15870" max="15870" width="6.7109375" style="5" customWidth="1"/>
    <col min="15871" max="15871" width="3.7109375" style="5" customWidth="1"/>
    <col min="15872" max="15872" width="9.42578125" style="5" customWidth="1"/>
    <col min="15873" max="15873" width="55.140625" style="5" customWidth="1"/>
    <col min="15874" max="15874" width="11.28515625" style="5" customWidth="1"/>
    <col min="15875" max="15875" width="5.85546875" style="5" customWidth="1"/>
    <col min="15876" max="15876" width="8.7109375" style="5" customWidth="1"/>
    <col min="15877" max="15877" width="9.7109375" style="5" customWidth="1"/>
    <col min="15878" max="15878" width="9.28515625" style="5" customWidth="1"/>
    <col min="15879" max="15879" width="7.7109375" style="5" customWidth="1"/>
    <col min="15880" max="15880" width="7.42578125" style="5" customWidth="1"/>
    <col min="15881" max="15881" width="8.28515625" style="5" customWidth="1"/>
    <col min="15882" max="15883" width="7" style="5" customWidth="1"/>
    <col min="15884" max="15884" width="24.85546875" style="5" customWidth="1"/>
    <col min="15885" max="15885" width="4.28515625" style="5" customWidth="1"/>
    <col min="15886" max="15886" width="8.28515625" style="5" customWidth="1"/>
    <col min="15887" max="15887" width="8.7109375" style="5" customWidth="1"/>
    <col min="15888" max="16125" width="9.140625" style="5"/>
    <col min="16126" max="16126" width="6.7109375" style="5" customWidth="1"/>
    <col min="16127" max="16127" width="3.7109375" style="5" customWidth="1"/>
    <col min="16128" max="16128" width="9.42578125" style="5" customWidth="1"/>
    <col min="16129" max="16129" width="55.140625" style="5" customWidth="1"/>
    <col min="16130" max="16130" width="11.28515625" style="5" customWidth="1"/>
    <col min="16131" max="16131" width="5.85546875" style="5" customWidth="1"/>
    <col min="16132" max="16132" width="8.7109375" style="5" customWidth="1"/>
    <col min="16133" max="16133" width="9.7109375" style="5" customWidth="1"/>
    <col min="16134" max="16134" width="9.28515625" style="5" customWidth="1"/>
    <col min="16135" max="16135" width="7.7109375" style="5" customWidth="1"/>
    <col min="16136" max="16136" width="7.42578125" style="5" customWidth="1"/>
    <col min="16137" max="16137" width="8.28515625" style="5" customWidth="1"/>
    <col min="16138" max="16139" width="7" style="5" customWidth="1"/>
    <col min="16140" max="16140" width="24.85546875" style="5" customWidth="1"/>
    <col min="16141" max="16141" width="4.28515625" style="5" customWidth="1"/>
    <col min="16142" max="16142" width="8.28515625" style="5" customWidth="1"/>
    <col min="16143" max="16143" width="8.7109375" style="5" customWidth="1"/>
    <col min="16144" max="16384" width="9.140625" style="5"/>
  </cols>
  <sheetData>
    <row r="1" spans="1:16" ht="16.5" x14ac:dyDescent="0.25">
      <c r="A1" s="44" t="s">
        <v>220</v>
      </c>
      <c r="B1" s="44"/>
      <c r="C1" s="44"/>
      <c r="D1" s="44"/>
      <c r="E1" s="5"/>
      <c r="H1" s="5"/>
      <c r="I1" s="5"/>
      <c r="L1" s="43"/>
      <c r="M1" s="8"/>
      <c r="N1" s="8"/>
      <c r="O1" s="8"/>
    </row>
    <row r="2" spans="1:16" x14ac:dyDescent="0.25">
      <c r="A2" s="4"/>
      <c r="B2" s="5"/>
      <c r="C2" s="5"/>
      <c r="D2" s="5"/>
      <c r="E2" s="5"/>
      <c r="H2" s="11"/>
      <c r="I2" s="5"/>
      <c r="M2" s="10"/>
      <c r="N2" s="10"/>
      <c r="O2" s="9"/>
    </row>
    <row r="3" spans="1:16" x14ac:dyDescent="0.25">
      <c r="A3" s="4"/>
      <c r="B3" s="5"/>
      <c r="C3" s="5"/>
      <c r="D3" s="5"/>
      <c r="E3" s="5"/>
      <c r="H3" s="11"/>
      <c r="I3" s="5"/>
      <c r="M3" s="10"/>
      <c r="N3" s="10"/>
      <c r="O3" s="9"/>
    </row>
    <row r="4" spans="1:16" ht="16.5" x14ac:dyDescent="0.25">
      <c r="A4" s="4"/>
      <c r="B4" s="5"/>
      <c r="C4" s="5"/>
      <c r="D4" s="46" t="s">
        <v>210</v>
      </c>
      <c r="E4" s="46"/>
      <c r="F4" s="46"/>
      <c r="G4" s="46"/>
      <c r="H4" s="46"/>
      <c r="I4" s="46"/>
      <c r="J4" s="46"/>
      <c r="K4" s="46"/>
      <c r="L4" s="46"/>
      <c r="M4" s="10"/>
      <c r="N4" s="10"/>
      <c r="O4" s="9"/>
    </row>
    <row r="5" spans="1:16" ht="13.5" thickBot="1" x14ac:dyDescent="0.3">
      <c r="A5" s="4"/>
      <c r="B5" s="5"/>
      <c r="C5" s="5"/>
      <c r="D5" s="5"/>
      <c r="E5" s="5"/>
      <c r="H5" s="5"/>
      <c r="I5" s="5"/>
      <c r="M5" s="10"/>
      <c r="N5" s="10"/>
      <c r="O5" s="9"/>
    </row>
    <row r="6" spans="1:16" s="28" customFormat="1" ht="17.25" thickBot="1" x14ac:dyDescent="0.3">
      <c r="A6" s="53" t="s">
        <v>216</v>
      </c>
      <c r="B6" s="54"/>
      <c r="C6" s="55"/>
      <c r="D6" s="56" t="s">
        <v>219</v>
      </c>
      <c r="E6" s="57"/>
      <c r="F6" s="57"/>
      <c r="G6" s="57"/>
      <c r="H6" s="57"/>
      <c r="I6" s="57"/>
      <c r="J6" s="57"/>
      <c r="K6" s="57"/>
      <c r="L6" s="58"/>
      <c r="M6" s="26"/>
      <c r="N6" s="27"/>
    </row>
    <row r="7" spans="1:16" s="28" customFormat="1" x14ac:dyDescent="0.25">
      <c r="A7" s="4"/>
      <c r="B7" s="5"/>
      <c r="C7" s="5"/>
      <c r="D7" s="5"/>
      <c r="E7" s="5"/>
      <c r="F7" s="5"/>
      <c r="G7" s="6"/>
      <c r="H7" s="5"/>
      <c r="I7" s="5"/>
      <c r="J7" s="6"/>
      <c r="K7" s="7"/>
      <c r="L7" s="7"/>
      <c r="M7" s="26"/>
      <c r="N7" s="27"/>
    </row>
    <row r="8" spans="1:16" s="28" customFormat="1" x14ac:dyDescent="0.25">
      <c r="A8" s="47" t="s">
        <v>207</v>
      </c>
      <c r="B8" s="47"/>
      <c r="C8" s="48"/>
      <c r="D8" s="49" t="s">
        <v>215</v>
      </c>
      <c r="E8" s="49"/>
      <c r="F8" s="49"/>
      <c r="G8" s="49"/>
      <c r="H8" s="49"/>
      <c r="I8" s="49"/>
      <c r="J8" s="49"/>
      <c r="K8" s="49"/>
      <c r="L8" s="49"/>
      <c r="N8" s="27"/>
    </row>
    <row r="9" spans="1:16" s="28" customFormat="1" x14ac:dyDescent="0.25">
      <c r="A9" s="47" t="s">
        <v>208</v>
      </c>
      <c r="B9" s="47"/>
      <c r="C9" s="48"/>
      <c r="D9" s="49" t="s">
        <v>209</v>
      </c>
      <c r="E9" s="49"/>
      <c r="F9" s="49"/>
      <c r="G9" s="49"/>
      <c r="H9" s="49"/>
      <c r="I9" s="49"/>
      <c r="J9" s="49"/>
      <c r="K9" s="49"/>
      <c r="L9" s="49"/>
      <c r="N9" s="27"/>
    </row>
    <row r="10" spans="1:16" x14ac:dyDescent="0.25">
      <c r="A10" s="61" t="s">
        <v>167</v>
      </c>
      <c r="B10" s="62"/>
      <c r="C10" s="62"/>
      <c r="D10" s="29"/>
    </row>
    <row r="11" spans="1:16" x14ac:dyDescent="0.25">
      <c r="A11" s="13" t="s">
        <v>2</v>
      </c>
      <c r="B11" s="13" t="s">
        <v>3</v>
      </c>
      <c r="C11" s="13" t="s">
        <v>4</v>
      </c>
      <c r="D11" s="13" t="s">
        <v>5</v>
      </c>
      <c r="E11" s="13" t="s">
        <v>1</v>
      </c>
      <c r="F11" s="13" t="s">
        <v>6</v>
      </c>
      <c r="G11" s="13" t="s">
        <v>7</v>
      </c>
      <c r="H11" s="13" t="s">
        <v>8</v>
      </c>
      <c r="I11" s="13" t="s">
        <v>9</v>
      </c>
      <c r="J11" s="14" t="s">
        <v>10</v>
      </c>
      <c r="K11" s="32" t="s">
        <v>123</v>
      </c>
      <c r="L11" s="3" t="s">
        <v>10</v>
      </c>
    </row>
    <row r="12" spans="1:16" x14ac:dyDescent="0.25">
      <c r="A12" s="2" t="s">
        <v>11</v>
      </c>
      <c r="B12" s="2" t="s">
        <v>12</v>
      </c>
      <c r="C12" s="2"/>
      <c r="D12" s="2" t="s">
        <v>13</v>
      </c>
      <c r="E12" s="2" t="s">
        <v>14</v>
      </c>
      <c r="F12" s="2" t="s">
        <v>15</v>
      </c>
      <c r="G12" s="2" t="s">
        <v>16</v>
      </c>
      <c r="H12" s="2"/>
      <c r="I12" s="2" t="s">
        <v>17</v>
      </c>
      <c r="J12" s="15" t="s">
        <v>124</v>
      </c>
      <c r="K12" s="16">
        <v>0.2</v>
      </c>
      <c r="L12" s="17" t="s">
        <v>125</v>
      </c>
      <c r="P12" s="30"/>
    </row>
    <row r="13" spans="1:16" x14ac:dyDescent="0.25">
      <c r="B13" s="5"/>
    </row>
    <row r="14" spans="1:16" x14ac:dyDescent="0.25">
      <c r="B14" s="19" t="s">
        <v>18</v>
      </c>
    </row>
    <row r="15" spans="1:16" x14ac:dyDescent="0.25">
      <c r="B15" s="11" t="s">
        <v>19</v>
      </c>
    </row>
    <row r="16" spans="1:16" x14ac:dyDescent="0.25">
      <c r="A16" s="18">
        <v>1</v>
      </c>
      <c r="B16" s="12" t="s">
        <v>20</v>
      </c>
      <c r="C16" s="11" t="s">
        <v>22</v>
      </c>
      <c r="D16" s="21" t="s">
        <v>23</v>
      </c>
      <c r="E16" s="7">
        <v>50</v>
      </c>
      <c r="F16" s="5" t="s">
        <v>21</v>
      </c>
      <c r="H16" s="6">
        <f>ROUND(E16*G16, 2)</f>
        <v>0</v>
      </c>
      <c r="J16" s="6">
        <f>ROUND(E16*G16, 2)</f>
        <v>0</v>
      </c>
      <c r="K16" s="7">
        <f>ROUND(J16*$K$12,2)</f>
        <v>0</v>
      </c>
      <c r="L16" s="7">
        <f>J16+K16</f>
        <v>0</v>
      </c>
    </row>
    <row r="17" spans="1:12" x14ac:dyDescent="0.25">
      <c r="A17" s="18">
        <v>2</v>
      </c>
      <c r="B17" s="12" t="s">
        <v>20</v>
      </c>
      <c r="C17" s="11" t="s">
        <v>24</v>
      </c>
      <c r="D17" s="21" t="s">
        <v>25</v>
      </c>
      <c r="E17" s="7">
        <v>50</v>
      </c>
      <c r="F17" s="5" t="s">
        <v>21</v>
      </c>
      <c r="H17" s="6">
        <f>ROUND(E17*G17, 2)</f>
        <v>0</v>
      </c>
      <c r="J17" s="6">
        <f>ROUND(E17*G17, 2)</f>
        <v>0</v>
      </c>
      <c r="K17" s="7">
        <f t="shared" ref="K17:K76" si="0">ROUND(J17*$K$12,2)</f>
        <v>0</v>
      </c>
      <c r="L17" s="7">
        <f t="shared" ref="L17:L76" si="1">J17+K17</f>
        <v>0</v>
      </c>
    </row>
    <row r="18" spans="1:12" ht="16.5" customHeight="1" x14ac:dyDescent="0.25">
      <c r="A18" s="18">
        <v>3</v>
      </c>
      <c r="B18" s="12" t="s">
        <v>20</v>
      </c>
      <c r="C18" s="11" t="s">
        <v>26</v>
      </c>
      <c r="D18" s="21" t="s">
        <v>27</v>
      </c>
      <c r="E18" s="7">
        <v>77.959999999999994</v>
      </c>
      <c r="F18" s="5" t="s">
        <v>21</v>
      </c>
      <c r="H18" s="6">
        <f>ROUND(E18*G18, 2)</f>
        <v>0</v>
      </c>
      <c r="J18" s="6">
        <f>ROUND(E18*G18, 2)</f>
        <v>0</v>
      </c>
      <c r="K18" s="7">
        <f t="shared" si="0"/>
        <v>0</v>
      </c>
      <c r="L18" s="7">
        <f t="shared" si="1"/>
        <v>0</v>
      </c>
    </row>
    <row r="19" spans="1:12" x14ac:dyDescent="0.25">
      <c r="A19" s="18">
        <v>4</v>
      </c>
      <c r="B19" s="12" t="s">
        <v>20</v>
      </c>
      <c r="C19" s="11" t="s">
        <v>168</v>
      </c>
      <c r="D19" s="21" t="s">
        <v>169</v>
      </c>
      <c r="E19" s="7">
        <v>13.15</v>
      </c>
      <c r="F19" s="5" t="s">
        <v>30</v>
      </c>
      <c r="H19" s="6">
        <f>ROUND(E19*G19, 2)</f>
        <v>0</v>
      </c>
      <c r="J19" s="6">
        <f>ROUND(E19*G19, 2)</f>
        <v>0</v>
      </c>
      <c r="K19" s="7">
        <f t="shared" si="0"/>
        <v>0</v>
      </c>
      <c r="L19" s="7">
        <f t="shared" si="1"/>
        <v>0</v>
      </c>
    </row>
    <row r="20" spans="1:12" x14ac:dyDescent="0.25">
      <c r="D20" s="38" t="s">
        <v>31</v>
      </c>
      <c r="E20" s="25">
        <f>J20</f>
        <v>0</v>
      </c>
      <c r="H20" s="25">
        <f>SUM(H14:H19)</f>
        <v>0</v>
      </c>
      <c r="I20" s="25">
        <f>SUM(I14:I19)</f>
        <v>0</v>
      </c>
      <c r="J20" s="25">
        <f>SUM(J14:J19)</f>
        <v>0</v>
      </c>
      <c r="K20" s="25">
        <f t="shared" ref="K20:L20" si="2">SUM(K14:K19)</f>
        <v>0</v>
      </c>
      <c r="L20" s="25">
        <f t="shared" si="2"/>
        <v>0</v>
      </c>
    </row>
    <row r="22" spans="1:12" x14ac:dyDescent="0.25">
      <c r="B22" s="11" t="s">
        <v>32</v>
      </c>
    </row>
    <row r="23" spans="1:12" ht="12" customHeight="1" x14ac:dyDescent="0.25">
      <c r="A23" s="18">
        <v>5</v>
      </c>
      <c r="B23" s="12" t="s">
        <v>20</v>
      </c>
      <c r="C23" s="11" t="s">
        <v>33</v>
      </c>
      <c r="D23" s="21" t="s">
        <v>34</v>
      </c>
      <c r="E23" s="7">
        <v>78</v>
      </c>
      <c r="F23" s="5" t="s">
        <v>21</v>
      </c>
      <c r="H23" s="6">
        <f t="shared" ref="H23:H29" si="3">ROUND(E23*G23, 2)</f>
        <v>0</v>
      </c>
      <c r="J23" s="6">
        <f t="shared" ref="J23:J29" si="4">ROUND(E23*G23, 2)</f>
        <v>0</v>
      </c>
      <c r="K23" s="7">
        <f t="shared" si="0"/>
        <v>0</v>
      </c>
      <c r="L23" s="7">
        <f t="shared" si="1"/>
        <v>0</v>
      </c>
    </row>
    <row r="24" spans="1:12" x14ac:dyDescent="0.25">
      <c r="A24" s="18">
        <v>6</v>
      </c>
      <c r="B24" s="12" t="s">
        <v>35</v>
      </c>
      <c r="C24" s="11" t="s">
        <v>36</v>
      </c>
      <c r="D24" s="21" t="s">
        <v>37</v>
      </c>
      <c r="E24" s="7">
        <v>1</v>
      </c>
      <c r="F24" s="5" t="s">
        <v>28</v>
      </c>
      <c r="H24" s="6">
        <f t="shared" si="3"/>
        <v>0</v>
      </c>
      <c r="J24" s="6">
        <f t="shared" si="4"/>
        <v>0</v>
      </c>
      <c r="K24" s="7">
        <f t="shared" si="0"/>
        <v>0</v>
      </c>
      <c r="L24" s="7">
        <f t="shared" si="1"/>
        <v>0</v>
      </c>
    </row>
    <row r="25" spans="1:12" x14ac:dyDescent="0.25">
      <c r="A25" s="18">
        <v>7</v>
      </c>
      <c r="B25" s="12" t="s">
        <v>35</v>
      </c>
      <c r="C25" s="11" t="s">
        <v>38</v>
      </c>
      <c r="D25" s="21" t="s">
        <v>39</v>
      </c>
      <c r="E25" s="7">
        <v>2.25</v>
      </c>
      <c r="F25" s="5" t="s">
        <v>21</v>
      </c>
      <c r="H25" s="6">
        <f t="shared" si="3"/>
        <v>0</v>
      </c>
      <c r="J25" s="6">
        <f t="shared" si="4"/>
        <v>0</v>
      </c>
      <c r="K25" s="7">
        <f t="shared" si="0"/>
        <v>0</v>
      </c>
      <c r="L25" s="7">
        <f t="shared" si="1"/>
        <v>0</v>
      </c>
    </row>
    <row r="26" spans="1:12" x14ac:dyDescent="0.25">
      <c r="A26" s="18">
        <v>8</v>
      </c>
      <c r="B26" s="12" t="s">
        <v>35</v>
      </c>
      <c r="C26" s="11" t="s">
        <v>40</v>
      </c>
      <c r="D26" s="21" t="s">
        <v>41</v>
      </c>
      <c r="E26" s="7">
        <v>0.45200000000000001</v>
      </c>
      <c r="F26" s="5" t="s">
        <v>42</v>
      </c>
      <c r="H26" s="6">
        <f t="shared" si="3"/>
        <v>0</v>
      </c>
      <c r="J26" s="6">
        <f t="shared" si="4"/>
        <v>0</v>
      </c>
      <c r="K26" s="7">
        <f t="shared" si="0"/>
        <v>0</v>
      </c>
      <c r="L26" s="7">
        <f t="shared" si="1"/>
        <v>0</v>
      </c>
    </row>
    <row r="27" spans="1:12" x14ac:dyDescent="0.25">
      <c r="A27" s="18">
        <v>9</v>
      </c>
      <c r="B27" s="12" t="s">
        <v>35</v>
      </c>
      <c r="C27" s="11" t="s">
        <v>43</v>
      </c>
      <c r="D27" s="21" t="s">
        <v>44</v>
      </c>
      <c r="E27" s="7">
        <v>6.78</v>
      </c>
      <c r="F27" s="5" t="s">
        <v>42</v>
      </c>
      <c r="H27" s="6">
        <f t="shared" si="3"/>
        <v>0</v>
      </c>
      <c r="J27" s="6">
        <f t="shared" si="4"/>
        <v>0</v>
      </c>
      <c r="K27" s="7">
        <f t="shared" si="0"/>
        <v>0</v>
      </c>
      <c r="L27" s="7">
        <f t="shared" si="1"/>
        <v>0</v>
      </c>
    </row>
    <row r="28" spans="1:12" x14ac:dyDescent="0.25">
      <c r="A28" s="18">
        <v>10</v>
      </c>
      <c r="B28" s="12" t="s">
        <v>35</v>
      </c>
      <c r="C28" s="11" t="s">
        <v>45</v>
      </c>
      <c r="D28" s="21" t="s">
        <v>46</v>
      </c>
      <c r="E28" s="7">
        <v>0.45200000000000001</v>
      </c>
      <c r="F28" s="5" t="s">
        <v>42</v>
      </c>
      <c r="H28" s="6">
        <f t="shared" si="3"/>
        <v>0</v>
      </c>
      <c r="J28" s="6">
        <f t="shared" si="4"/>
        <v>0</v>
      </c>
      <c r="K28" s="7">
        <f t="shared" si="0"/>
        <v>0</v>
      </c>
      <c r="L28" s="7">
        <f t="shared" si="1"/>
        <v>0</v>
      </c>
    </row>
    <row r="29" spans="1:12" x14ac:dyDescent="0.25">
      <c r="A29" s="18">
        <v>11</v>
      </c>
      <c r="B29" s="12" t="s">
        <v>35</v>
      </c>
      <c r="C29" s="11" t="s">
        <v>49</v>
      </c>
      <c r="D29" s="21" t="s">
        <v>50</v>
      </c>
      <c r="E29" s="7">
        <v>0.45200000000000001</v>
      </c>
      <c r="F29" s="5" t="s">
        <v>42</v>
      </c>
      <c r="H29" s="6">
        <f t="shared" si="3"/>
        <v>0</v>
      </c>
      <c r="J29" s="6">
        <f t="shared" si="4"/>
        <v>0</v>
      </c>
      <c r="K29" s="7">
        <f t="shared" si="0"/>
        <v>0</v>
      </c>
      <c r="L29" s="7">
        <f t="shared" si="1"/>
        <v>0</v>
      </c>
    </row>
    <row r="30" spans="1:12" x14ac:dyDescent="0.25">
      <c r="D30" s="38" t="s">
        <v>54</v>
      </c>
      <c r="E30" s="25">
        <f>J30</f>
        <v>0</v>
      </c>
      <c r="H30" s="25">
        <f>SUM(H22:H29)</f>
        <v>0</v>
      </c>
      <c r="I30" s="25">
        <f>SUM(I22:I29)</f>
        <v>0</v>
      </c>
      <c r="J30" s="25">
        <f>SUM(J22:J29)</f>
        <v>0</v>
      </c>
      <c r="K30" s="25">
        <f t="shared" ref="K30:L30" si="5">SUM(K22:K29)</f>
        <v>0</v>
      </c>
      <c r="L30" s="25">
        <f t="shared" si="5"/>
        <v>0</v>
      </c>
    </row>
    <row r="32" spans="1:12" x14ac:dyDescent="0.25">
      <c r="D32" s="38" t="s">
        <v>55</v>
      </c>
      <c r="E32" s="24">
        <f>J32</f>
        <v>0</v>
      </c>
      <c r="H32" s="25">
        <f>+H20+H30</f>
        <v>0</v>
      </c>
      <c r="I32" s="25">
        <f>+I20+I30</f>
        <v>0</v>
      </c>
      <c r="J32" s="25">
        <f>+J20+J30</f>
        <v>0</v>
      </c>
      <c r="K32" s="25">
        <f t="shared" ref="K32:L32" si="6">+K20+K30</f>
        <v>0</v>
      </c>
      <c r="L32" s="25">
        <f t="shared" si="6"/>
        <v>0</v>
      </c>
    </row>
    <row r="34" spans="1:12" x14ac:dyDescent="0.25">
      <c r="B34" s="19" t="s">
        <v>56</v>
      </c>
    </row>
    <row r="35" spans="1:12" x14ac:dyDescent="0.25">
      <c r="B35" s="11" t="s">
        <v>57</v>
      </c>
    </row>
    <row r="36" spans="1:12" x14ac:dyDescent="0.25">
      <c r="A36" s="18">
        <v>12</v>
      </c>
      <c r="B36" s="12" t="s">
        <v>58</v>
      </c>
      <c r="C36" s="11" t="s">
        <v>170</v>
      </c>
      <c r="D36" s="21" t="s">
        <v>171</v>
      </c>
      <c r="E36" s="7">
        <v>1</v>
      </c>
      <c r="F36" s="5" t="s">
        <v>0</v>
      </c>
      <c r="H36" s="6">
        <f t="shared" ref="H36:H42" si="7">ROUND(E36*G36, 2)</f>
        <v>0</v>
      </c>
      <c r="J36" s="6">
        <f t="shared" ref="J36:J42" si="8">ROUND(E36*G36, 2)</f>
        <v>0</v>
      </c>
      <c r="K36" s="7">
        <f t="shared" si="0"/>
        <v>0</v>
      </c>
      <c r="L36" s="7">
        <f t="shared" si="1"/>
        <v>0</v>
      </c>
    </row>
    <row r="37" spans="1:12" x14ac:dyDescent="0.25">
      <c r="A37" s="18">
        <v>13</v>
      </c>
      <c r="B37" s="12" t="s">
        <v>58</v>
      </c>
      <c r="C37" s="11" t="s">
        <v>59</v>
      </c>
      <c r="D37" s="21" t="s">
        <v>60</v>
      </c>
      <c r="E37" s="7">
        <v>1</v>
      </c>
      <c r="F37" s="5" t="s">
        <v>0</v>
      </c>
      <c r="H37" s="6">
        <f t="shared" si="7"/>
        <v>0</v>
      </c>
      <c r="J37" s="6">
        <f t="shared" si="8"/>
        <v>0</v>
      </c>
      <c r="K37" s="7">
        <f t="shared" si="0"/>
        <v>0</v>
      </c>
      <c r="L37" s="7">
        <f t="shared" si="1"/>
        <v>0</v>
      </c>
    </row>
    <row r="38" spans="1:12" x14ac:dyDescent="0.25">
      <c r="A38" s="18">
        <v>14</v>
      </c>
      <c r="B38" s="12" t="s">
        <v>58</v>
      </c>
      <c r="C38" s="11" t="s">
        <v>61</v>
      </c>
      <c r="D38" s="21" t="s">
        <v>62</v>
      </c>
      <c r="E38" s="7">
        <v>1</v>
      </c>
      <c r="F38" s="5" t="s">
        <v>0</v>
      </c>
      <c r="H38" s="6">
        <f t="shared" si="7"/>
        <v>0</v>
      </c>
      <c r="J38" s="6">
        <f t="shared" si="8"/>
        <v>0</v>
      </c>
      <c r="K38" s="7">
        <f t="shared" si="0"/>
        <v>0</v>
      </c>
      <c r="L38" s="7">
        <f t="shared" si="1"/>
        <v>0</v>
      </c>
    </row>
    <row r="39" spans="1:12" x14ac:dyDescent="0.25">
      <c r="A39" s="18">
        <v>15</v>
      </c>
      <c r="B39" s="12" t="s">
        <v>58</v>
      </c>
      <c r="C39" s="11" t="s">
        <v>63</v>
      </c>
      <c r="D39" s="21" t="s">
        <v>64</v>
      </c>
      <c r="E39" s="7">
        <v>1</v>
      </c>
      <c r="F39" s="5" t="s">
        <v>0</v>
      </c>
      <c r="H39" s="6">
        <f t="shared" si="7"/>
        <v>0</v>
      </c>
      <c r="J39" s="6">
        <f t="shared" si="8"/>
        <v>0</v>
      </c>
      <c r="K39" s="7">
        <f t="shared" si="0"/>
        <v>0</v>
      </c>
      <c r="L39" s="7">
        <f t="shared" si="1"/>
        <v>0</v>
      </c>
    </row>
    <row r="40" spans="1:12" x14ac:dyDescent="0.25">
      <c r="A40" s="18">
        <v>16</v>
      </c>
      <c r="B40" s="12" t="s">
        <v>58</v>
      </c>
      <c r="C40" s="11" t="s">
        <v>65</v>
      </c>
      <c r="D40" s="21" t="s">
        <v>172</v>
      </c>
      <c r="E40" s="7">
        <v>1</v>
      </c>
      <c r="F40" s="5" t="s">
        <v>28</v>
      </c>
      <c r="H40" s="6">
        <f t="shared" si="7"/>
        <v>0</v>
      </c>
      <c r="J40" s="6">
        <f t="shared" si="8"/>
        <v>0</v>
      </c>
      <c r="K40" s="7">
        <f t="shared" si="0"/>
        <v>0</v>
      </c>
      <c r="L40" s="7">
        <f t="shared" si="1"/>
        <v>0</v>
      </c>
    </row>
    <row r="41" spans="1:12" x14ac:dyDescent="0.25">
      <c r="A41" s="18">
        <v>17</v>
      </c>
      <c r="B41" s="12" t="s">
        <v>58</v>
      </c>
      <c r="C41" s="11" t="s">
        <v>66</v>
      </c>
      <c r="D41" s="21" t="s">
        <v>173</v>
      </c>
      <c r="E41" s="7">
        <v>1</v>
      </c>
      <c r="F41" s="5" t="s">
        <v>28</v>
      </c>
      <c r="H41" s="6">
        <f t="shared" si="7"/>
        <v>0</v>
      </c>
      <c r="J41" s="6">
        <f t="shared" si="8"/>
        <v>0</v>
      </c>
      <c r="K41" s="7">
        <f t="shared" si="0"/>
        <v>0</v>
      </c>
      <c r="L41" s="7">
        <f t="shared" si="1"/>
        <v>0</v>
      </c>
    </row>
    <row r="42" spans="1:12" x14ac:dyDescent="0.25">
      <c r="A42" s="18">
        <v>18</v>
      </c>
      <c r="B42" s="12" t="s">
        <v>58</v>
      </c>
      <c r="C42" s="11" t="s">
        <v>67</v>
      </c>
      <c r="D42" s="21" t="s">
        <v>68</v>
      </c>
      <c r="E42" s="7">
        <v>1.0860000000000001</v>
      </c>
      <c r="F42" s="5" t="s">
        <v>69</v>
      </c>
      <c r="H42" s="6">
        <f t="shared" si="7"/>
        <v>0</v>
      </c>
      <c r="J42" s="6">
        <f t="shared" si="8"/>
        <v>0</v>
      </c>
      <c r="K42" s="7">
        <f t="shared" si="0"/>
        <v>0</v>
      </c>
      <c r="L42" s="7">
        <f t="shared" si="1"/>
        <v>0</v>
      </c>
    </row>
    <row r="43" spans="1:12" x14ac:dyDescent="0.25">
      <c r="D43" s="38" t="s">
        <v>70</v>
      </c>
      <c r="E43" s="25">
        <f>J43</f>
        <v>0</v>
      </c>
      <c r="H43" s="25">
        <f>SUM(H34:H42)</f>
        <v>0</v>
      </c>
      <c r="I43" s="25">
        <f>SUM(I34:I42)</f>
        <v>0</v>
      </c>
      <c r="J43" s="25">
        <f>SUM(J34:J42)</f>
        <v>0</v>
      </c>
      <c r="K43" s="25">
        <f t="shared" ref="K43:L43" si="9">SUM(K34:K42)</f>
        <v>0</v>
      </c>
      <c r="L43" s="25">
        <f t="shared" si="9"/>
        <v>0</v>
      </c>
    </row>
    <row r="45" spans="1:12" x14ac:dyDescent="0.25">
      <c r="B45" s="11" t="s">
        <v>71</v>
      </c>
    </row>
    <row r="46" spans="1:12" x14ac:dyDescent="0.25">
      <c r="A46" s="18">
        <v>19</v>
      </c>
      <c r="B46" s="12" t="s">
        <v>72</v>
      </c>
      <c r="C46" s="11" t="s">
        <v>73</v>
      </c>
      <c r="D46" s="21" t="s">
        <v>74</v>
      </c>
      <c r="E46" s="7">
        <v>5</v>
      </c>
      <c r="F46" s="5" t="s">
        <v>28</v>
      </c>
      <c r="H46" s="6">
        <f>ROUND(E46*G46, 2)</f>
        <v>0</v>
      </c>
      <c r="J46" s="6">
        <f>ROUND(E46*G46, 2)</f>
        <v>0</v>
      </c>
      <c r="K46" s="7">
        <f t="shared" si="0"/>
        <v>0</v>
      </c>
      <c r="L46" s="7">
        <f t="shared" si="1"/>
        <v>0</v>
      </c>
    </row>
    <row r="47" spans="1:12" x14ac:dyDescent="0.25">
      <c r="A47" s="18">
        <v>20</v>
      </c>
      <c r="B47" s="12" t="s">
        <v>72</v>
      </c>
      <c r="C47" s="11" t="s">
        <v>75</v>
      </c>
      <c r="D47" s="21" t="s">
        <v>174</v>
      </c>
      <c r="E47" s="7">
        <v>5</v>
      </c>
      <c r="F47" s="5" t="s">
        <v>28</v>
      </c>
      <c r="H47" s="6">
        <f>ROUND(E47*G47, 2)</f>
        <v>0</v>
      </c>
      <c r="J47" s="6">
        <f>ROUND(E47*G47, 2)</f>
        <v>0</v>
      </c>
      <c r="K47" s="7">
        <f t="shared" si="0"/>
        <v>0</v>
      </c>
      <c r="L47" s="7">
        <f t="shared" si="1"/>
        <v>0</v>
      </c>
    </row>
    <row r="48" spans="1:12" x14ac:dyDescent="0.25">
      <c r="A48" s="18">
        <v>21</v>
      </c>
      <c r="B48" s="12" t="s">
        <v>72</v>
      </c>
      <c r="C48" s="11" t="s">
        <v>76</v>
      </c>
      <c r="D48" s="21" t="s">
        <v>77</v>
      </c>
      <c r="E48" s="7">
        <v>9.8149999999999995</v>
      </c>
      <c r="F48" s="5" t="s">
        <v>69</v>
      </c>
      <c r="H48" s="6">
        <f>ROUND(E48*G48, 2)</f>
        <v>0</v>
      </c>
      <c r="J48" s="6">
        <f>ROUND(E48*G48, 2)</f>
        <v>0</v>
      </c>
      <c r="K48" s="7">
        <f t="shared" si="0"/>
        <v>0</v>
      </c>
      <c r="L48" s="7">
        <f t="shared" si="1"/>
        <v>0</v>
      </c>
    </row>
    <row r="49" spans="1:12" x14ac:dyDescent="0.25">
      <c r="D49" s="38" t="s">
        <v>78</v>
      </c>
      <c r="E49" s="25">
        <f>J49</f>
        <v>0</v>
      </c>
      <c r="H49" s="25">
        <f>SUM(H45:H48)</f>
        <v>0</v>
      </c>
      <c r="I49" s="25">
        <f>SUM(I45:I48)</f>
        <v>0</v>
      </c>
      <c r="J49" s="25">
        <f>SUM(J45:J48)</f>
        <v>0</v>
      </c>
      <c r="K49" s="25">
        <f t="shared" ref="K49:L49" si="10">SUM(K45:K48)</f>
        <v>0</v>
      </c>
      <c r="L49" s="25">
        <f t="shared" si="10"/>
        <v>0</v>
      </c>
    </row>
    <row r="51" spans="1:12" x14ac:dyDescent="0.25">
      <c r="B51" s="11" t="s">
        <v>79</v>
      </c>
    </row>
    <row r="52" spans="1:12" x14ac:dyDescent="0.25">
      <c r="A52" s="18">
        <v>22</v>
      </c>
      <c r="B52" s="12" t="s">
        <v>80</v>
      </c>
      <c r="C52" s="11" t="s">
        <v>175</v>
      </c>
      <c r="D52" s="21" t="s">
        <v>176</v>
      </c>
      <c r="E52" s="7">
        <v>13.15</v>
      </c>
      <c r="F52" s="5" t="s">
        <v>30</v>
      </c>
      <c r="H52" s="6">
        <f>ROUND(E52*G52, 2)</f>
        <v>0</v>
      </c>
      <c r="J52" s="6">
        <f>ROUND(E52*G52, 2)</f>
        <v>0</v>
      </c>
      <c r="K52" s="7">
        <f t="shared" si="0"/>
        <v>0</v>
      </c>
      <c r="L52" s="7">
        <f t="shared" si="1"/>
        <v>0</v>
      </c>
    </row>
    <row r="53" spans="1:12" x14ac:dyDescent="0.25">
      <c r="A53" s="18">
        <v>23</v>
      </c>
      <c r="B53" s="12" t="s">
        <v>80</v>
      </c>
      <c r="C53" s="11" t="s">
        <v>81</v>
      </c>
      <c r="D53" s="21" t="s">
        <v>82</v>
      </c>
      <c r="E53" s="7">
        <v>1</v>
      </c>
      <c r="F53" s="5" t="s">
        <v>28</v>
      </c>
      <c r="H53" s="6">
        <f>ROUND(E53*G53, 2)</f>
        <v>0</v>
      </c>
      <c r="J53" s="6">
        <f>ROUND(E53*G53, 2)</f>
        <v>0</v>
      </c>
      <c r="K53" s="7">
        <f t="shared" si="0"/>
        <v>0</v>
      </c>
      <c r="L53" s="7">
        <f t="shared" si="1"/>
        <v>0</v>
      </c>
    </row>
    <row r="54" spans="1:12" x14ac:dyDescent="0.25">
      <c r="A54" s="18">
        <v>24</v>
      </c>
      <c r="B54" s="12" t="s">
        <v>29</v>
      </c>
      <c r="C54" s="11" t="s">
        <v>83</v>
      </c>
      <c r="D54" s="21" t="s">
        <v>130</v>
      </c>
      <c r="E54" s="7">
        <v>1</v>
      </c>
      <c r="F54" s="5" t="s">
        <v>28</v>
      </c>
      <c r="I54" s="6">
        <f>ROUND(E54*G54, 2)</f>
        <v>0</v>
      </c>
      <c r="J54" s="6">
        <f>ROUND(E54*G54, 2)</f>
        <v>0</v>
      </c>
      <c r="K54" s="7">
        <f t="shared" si="0"/>
        <v>0</v>
      </c>
      <c r="L54" s="7">
        <f t="shared" si="1"/>
        <v>0</v>
      </c>
    </row>
    <row r="55" spans="1:12" x14ac:dyDescent="0.25">
      <c r="A55" s="18">
        <v>25</v>
      </c>
      <c r="B55" s="12" t="s">
        <v>80</v>
      </c>
      <c r="C55" s="11" t="s">
        <v>131</v>
      </c>
      <c r="D55" s="21" t="s">
        <v>132</v>
      </c>
      <c r="E55" s="7">
        <v>4.5629999999999997</v>
      </c>
      <c r="F55" s="5" t="s">
        <v>69</v>
      </c>
      <c r="H55" s="6">
        <f>ROUND(E55*G55, 2)</f>
        <v>0</v>
      </c>
      <c r="J55" s="6">
        <f>ROUND(E55*G55, 2)</f>
        <v>0</v>
      </c>
      <c r="K55" s="7">
        <f t="shared" si="0"/>
        <v>0</v>
      </c>
      <c r="L55" s="7">
        <f t="shared" si="1"/>
        <v>0</v>
      </c>
    </row>
    <row r="56" spans="1:12" x14ac:dyDescent="0.25">
      <c r="D56" s="38" t="s">
        <v>84</v>
      </c>
      <c r="E56" s="25">
        <f>J56</f>
        <v>0</v>
      </c>
      <c r="H56" s="25">
        <f>SUM(H51:H55)</f>
        <v>0</v>
      </c>
      <c r="I56" s="25">
        <f>SUM(I51:I55)</f>
        <v>0</v>
      </c>
      <c r="J56" s="25">
        <f>SUM(J51:J55)</f>
        <v>0</v>
      </c>
      <c r="K56" s="25">
        <f t="shared" ref="K56:L56" si="11">SUM(K51:K55)</f>
        <v>0</v>
      </c>
      <c r="L56" s="25">
        <f t="shared" si="11"/>
        <v>0</v>
      </c>
    </row>
    <row r="58" spans="1:12" x14ac:dyDescent="0.25">
      <c r="B58" s="11" t="s">
        <v>85</v>
      </c>
    </row>
    <row r="59" spans="1:12" x14ac:dyDescent="0.25">
      <c r="A59" s="18">
        <v>26</v>
      </c>
      <c r="B59" s="12" t="s">
        <v>86</v>
      </c>
      <c r="C59" s="11" t="s">
        <v>87</v>
      </c>
      <c r="D59" s="21" t="s">
        <v>88</v>
      </c>
      <c r="E59" s="7">
        <v>77.959999999999994</v>
      </c>
      <c r="F59" s="5" t="s">
        <v>21</v>
      </c>
      <c r="H59" s="6">
        <f>ROUND(E59*G59, 2)</f>
        <v>0</v>
      </c>
      <c r="J59" s="6">
        <f>ROUND(E59*G59, 2)</f>
        <v>0</v>
      </c>
      <c r="K59" s="7">
        <f t="shared" si="0"/>
        <v>0</v>
      </c>
      <c r="L59" s="7">
        <f t="shared" si="1"/>
        <v>0</v>
      </c>
    </row>
    <row r="60" spans="1:12" x14ac:dyDescent="0.25">
      <c r="A60" s="18">
        <v>27</v>
      </c>
      <c r="B60" s="12" t="s">
        <v>86</v>
      </c>
      <c r="C60" s="11" t="s">
        <v>89</v>
      </c>
      <c r="D60" s="21" t="s">
        <v>90</v>
      </c>
      <c r="E60" s="7">
        <v>77.959999999999994</v>
      </c>
      <c r="F60" s="5" t="s">
        <v>21</v>
      </c>
      <c r="H60" s="6">
        <f>ROUND(E60*G60, 2)</f>
        <v>0</v>
      </c>
      <c r="J60" s="6">
        <f>ROUND(E60*G60, 2)</f>
        <v>0</v>
      </c>
      <c r="K60" s="7">
        <f t="shared" si="0"/>
        <v>0</v>
      </c>
      <c r="L60" s="7">
        <f t="shared" si="1"/>
        <v>0</v>
      </c>
    </row>
    <row r="61" spans="1:12" x14ac:dyDescent="0.25">
      <c r="A61" s="18">
        <v>28</v>
      </c>
      <c r="B61" s="12" t="s">
        <v>29</v>
      </c>
      <c r="C61" s="11" t="s">
        <v>91</v>
      </c>
      <c r="D61" s="21" t="s">
        <v>92</v>
      </c>
      <c r="E61" s="7">
        <v>81.858000000000004</v>
      </c>
      <c r="F61" s="5" t="s">
        <v>21</v>
      </c>
      <c r="I61" s="6">
        <f>ROUND(E61*G61, 2)</f>
        <v>0</v>
      </c>
      <c r="J61" s="6">
        <f>ROUND(E61*G61, 2)</f>
        <v>0</v>
      </c>
      <c r="K61" s="7">
        <f t="shared" si="0"/>
        <v>0</v>
      </c>
      <c r="L61" s="7">
        <f t="shared" si="1"/>
        <v>0</v>
      </c>
    </row>
    <row r="62" spans="1:12" x14ac:dyDescent="0.25">
      <c r="A62" s="18">
        <v>29</v>
      </c>
      <c r="B62" s="12" t="s">
        <v>86</v>
      </c>
      <c r="C62" s="11" t="s">
        <v>93</v>
      </c>
      <c r="D62" s="21" t="s">
        <v>94</v>
      </c>
      <c r="E62" s="7">
        <v>8.65</v>
      </c>
      <c r="F62" s="5" t="s">
        <v>69</v>
      </c>
      <c r="H62" s="6">
        <f>ROUND(E62*G62, 2)</f>
        <v>0</v>
      </c>
      <c r="J62" s="6">
        <f>ROUND(E62*G62, 2)</f>
        <v>0</v>
      </c>
      <c r="K62" s="7">
        <f t="shared" si="0"/>
        <v>0</v>
      </c>
      <c r="L62" s="7">
        <f t="shared" si="1"/>
        <v>0</v>
      </c>
    </row>
    <row r="63" spans="1:12" x14ac:dyDescent="0.25">
      <c r="D63" s="38" t="s">
        <v>95</v>
      </c>
      <c r="E63" s="25">
        <f>J63</f>
        <v>0</v>
      </c>
      <c r="H63" s="25">
        <f>SUM(H58:H62)</f>
        <v>0</v>
      </c>
      <c r="I63" s="25">
        <f>SUM(I58:I62)</f>
        <v>0</v>
      </c>
      <c r="J63" s="25">
        <f>SUM(J58:J62)</f>
        <v>0</v>
      </c>
      <c r="K63" s="25">
        <f t="shared" ref="K63:L63" si="12">SUM(K58:K62)</f>
        <v>0</v>
      </c>
      <c r="L63" s="25">
        <f t="shared" si="12"/>
        <v>0</v>
      </c>
    </row>
    <row r="65" spans="1:12" x14ac:dyDescent="0.25">
      <c r="B65" s="11" t="s">
        <v>96</v>
      </c>
    </row>
    <row r="66" spans="1:12" x14ac:dyDescent="0.25">
      <c r="A66" s="18">
        <v>30</v>
      </c>
      <c r="B66" s="12" t="s">
        <v>97</v>
      </c>
      <c r="C66" s="11" t="s">
        <v>98</v>
      </c>
      <c r="D66" s="21" t="s">
        <v>99</v>
      </c>
      <c r="E66" s="7">
        <v>2.25</v>
      </c>
      <c r="F66" s="5" t="s">
        <v>21</v>
      </c>
      <c r="H66" s="6">
        <f>ROUND(E66*G66, 2)</f>
        <v>0</v>
      </c>
      <c r="J66" s="6">
        <f>ROUND(E66*G66, 2)</f>
        <v>0</v>
      </c>
      <c r="K66" s="7">
        <f t="shared" si="0"/>
        <v>0</v>
      </c>
      <c r="L66" s="7">
        <f t="shared" si="1"/>
        <v>0</v>
      </c>
    </row>
    <row r="67" spans="1:12" x14ac:dyDescent="0.25">
      <c r="A67" s="18">
        <v>31</v>
      </c>
      <c r="B67" s="12" t="s">
        <v>29</v>
      </c>
      <c r="C67" s="11" t="s">
        <v>100</v>
      </c>
      <c r="D67" s="21" t="s">
        <v>101</v>
      </c>
      <c r="E67" s="7">
        <v>2.5</v>
      </c>
      <c r="F67" s="5" t="s">
        <v>21</v>
      </c>
      <c r="I67" s="6">
        <f>ROUND(E67*G67, 2)</f>
        <v>0</v>
      </c>
      <c r="J67" s="6">
        <f>ROUND(E67*G67, 2)</f>
        <v>0</v>
      </c>
      <c r="K67" s="7">
        <f t="shared" si="0"/>
        <v>0</v>
      </c>
      <c r="L67" s="7">
        <f t="shared" si="1"/>
        <v>0</v>
      </c>
    </row>
    <row r="68" spans="1:12" x14ac:dyDescent="0.25">
      <c r="A68" s="18">
        <v>32</v>
      </c>
      <c r="B68" s="12" t="s">
        <v>97</v>
      </c>
      <c r="C68" s="11" t="s">
        <v>102</v>
      </c>
      <c r="D68" s="21" t="s">
        <v>103</v>
      </c>
      <c r="E68" s="7">
        <v>0.65300000000000002</v>
      </c>
      <c r="F68" s="5" t="s">
        <v>69</v>
      </c>
      <c r="H68" s="6">
        <f>ROUND(E68*G68, 2)</f>
        <v>0</v>
      </c>
      <c r="J68" s="6">
        <f>ROUND(E68*G68, 2)</f>
        <v>0</v>
      </c>
      <c r="K68" s="7">
        <f t="shared" si="0"/>
        <v>0</v>
      </c>
      <c r="L68" s="7">
        <f t="shared" si="1"/>
        <v>0</v>
      </c>
    </row>
    <row r="69" spans="1:12" x14ac:dyDescent="0.25">
      <c r="D69" s="38" t="s">
        <v>104</v>
      </c>
      <c r="E69" s="25">
        <f>J69</f>
        <v>0</v>
      </c>
      <c r="H69" s="25">
        <f>SUM(H65:H68)</f>
        <v>0</v>
      </c>
      <c r="I69" s="25">
        <f>SUM(I65:I68)</f>
        <v>0</v>
      </c>
      <c r="J69" s="25">
        <f>SUM(J65:J68)</f>
        <v>0</v>
      </c>
      <c r="K69" s="25">
        <f t="shared" ref="K69:L69" si="13">SUM(K65:K68)</f>
        <v>0</v>
      </c>
      <c r="L69" s="25">
        <f t="shared" si="13"/>
        <v>0</v>
      </c>
    </row>
    <row r="71" spans="1:12" x14ac:dyDescent="0.25">
      <c r="B71" s="11" t="s">
        <v>105</v>
      </c>
    </row>
    <row r="72" spans="1:12" x14ac:dyDescent="0.25">
      <c r="A72" s="18">
        <v>33</v>
      </c>
      <c r="B72" s="12" t="s">
        <v>106</v>
      </c>
      <c r="C72" s="11" t="s">
        <v>126</v>
      </c>
      <c r="D72" s="21" t="s">
        <v>127</v>
      </c>
      <c r="E72" s="7">
        <v>31.8</v>
      </c>
      <c r="F72" s="5" t="s">
        <v>21</v>
      </c>
      <c r="H72" s="6">
        <f>ROUND(E72*G72, 2)</f>
        <v>0</v>
      </c>
      <c r="J72" s="6">
        <f>ROUND(E72*G72, 2)</f>
        <v>0</v>
      </c>
      <c r="K72" s="7">
        <f t="shared" si="0"/>
        <v>0</v>
      </c>
      <c r="L72" s="7">
        <f t="shared" si="1"/>
        <v>0</v>
      </c>
    </row>
    <row r="73" spans="1:12" x14ac:dyDescent="0.25">
      <c r="D73" s="38" t="s">
        <v>110</v>
      </c>
      <c r="E73" s="25">
        <f>J73</f>
        <v>0</v>
      </c>
      <c r="H73" s="25">
        <f>SUM(H71:H72)</f>
        <v>0</v>
      </c>
      <c r="I73" s="25">
        <f>SUM(I71:I72)</f>
        <v>0</v>
      </c>
      <c r="J73" s="25">
        <f>SUM(J71:J72)</f>
        <v>0</v>
      </c>
      <c r="K73" s="25">
        <f t="shared" ref="K73:L73" si="14">SUM(K71:K72)</f>
        <v>0</v>
      </c>
      <c r="L73" s="25">
        <f t="shared" si="14"/>
        <v>0</v>
      </c>
    </row>
    <row r="75" spans="1:12" x14ac:dyDescent="0.25">
      <c r="B75" s="11" t="s">
        <v>111</v>
      </c>
    </row>
    <row r="76" spans="1:12" x14ac:dyDescent="0.25">
      <c r="A76" s="18">
        <v>34</v>
      </c>
      <c r="B76" s="12" t="s">
        <v>112</v>
      </c>
      <c r="C76" s="11" t="s">
        <v>113</v>
      </c>
      <c r="D76" s="21" t="s">
        <v>114</v>
      </c>
      <c r="E76" s="7">
        <v>116.12</v>
      </c>
      <c r="F76" s="5" t="s">
        <v>21</v>
      </c>
      <c r="H76" s="6">
        <f>ROUND(E76*G76, 2)</f>
        <v>0</v>
      </c>
      <c r="J76" s="6">
        <f>ROUND(E76*G76, 2)</f>
        <v>0</v>
      </c>
      <c r="K76" s="7">
        <f t="shared" si="0"/>
        <v>0</v>
      </c>
      <c r="L76" s="7">
        <f t="shared" si="1"/>
        <v>0</v>
      </c>
    </row>
    <row r="77" spans="1:12" x14ac:dyDescent="0.25">
      <c r="D77" s="38" t="s">
        <v>115</v>
      </c>
      <c r="E77" s="25">
        <f>J77</f>
        <v>0</v>
      </c>
      <c r="H77" s="25">
        <f>SUM(H75:H76)</f>
        <v>0</v>
      </c>
      <c r="I77" s="25">
        <f>SUM(I75:I76)</f>
        <v>0</v>
      </c>
      <c r="J77" s="25">
        <f>SUM(J75:J76)</f>
        <v>0</v>
      </c>
      <c r="K77" s="25">
        <f t="shared" ref="K77:L77" si="15">SUM(K75:K76)</f>
        <v>0</v>
      </c>
      <c r="L77" s="25">
        <f t="shared" si="15"/>
        <v>0</v>
      </c>
    </row>
    <row r="79" spans="1:12" s="4" customFormat="1" x14ac:dyDescent="0.25">
      <c r="A79" s="22"/>
      <c r="B79" s="23"/>
      <c r="C79" s="19"/>
      <c r="D79" s="39" t="s">
        <v>116</v>
      </c>
      <c r="E79" s="24">
        <f>J79</f>
        <v>0</v>
      </c>
      <c r="G79" s="25"/>
      <c r="H79" s="25">
        <f>+H43+H49+H56+H63+H69+H73+H77</f>
        <v>0</v>
      </c>
      <c r="I79" s="25">
        <f>+I43+I49+I56+I63+I69+I73+I77</f>
        <v>0</v>
      </c>
      <c r="J79" s="25">
        <f>+J43+J49+J56+J63+J69+J73+J77</f>
        <v>0</v>
      </c>
      <c r="K79" s="25">
        <f t="shared" ref="K79:L79" si="16">+K43+K49+K56+K63+K69+K73+K77</f>
        <v>0</v>
      </c>
      <c r="L79" s="25">
        <f t="shared" si="16"/>
        <v>0</v>
      </c>
    </row>
    <row r="81" spans="1:13" x14ac:dyDescent="0.25">
      <c r="B81" s="19" t="s">
        <v>117</v>
      </c>
    </row>
    <row r="82" spans="1:13" x14ac:dyDescent="0.25">
      <c r="B82" s="11" t="s">
        <v>118</v>
      </c>
    </row>
    <row r="83" spans="1:13" x14ac:dyDescent="0.25">
      <c r="A83" s="18">
        <v>35</v>
      </c>
      <c r="B83" s="12" t="s">
        <v>119</v>
      </c>
      <c r="C83" s="11" t="s">
        <v>177</v>
      </c>
      <c r="D83" s="21" t="s">
        <v>178</v>
      </c>
      <c r="E83" s="7">
        <v>1</v>
      </c>
      <c r="F83" s="5" t="s">
        <v>28</v>
      </c>
      <c r="H83" s="6">
        <f>ROUND(E83*G83, 2)</f>
        <v>0</v>
      </c>
      <c r="J83" s="6">
        <f t="shared" ref="J83:J95" si="17">ROUND(E83*G83, 2)</f>
        <v>0</v>
      </c>
      <c r="K83" s="7">
        <f t="shared" ref="K83:K103" si="18">ROUND(J83*$K$12,2)</f>
        <v>0</v>
      </c>
      <c r="L83" s="7">
        <f t="shared" ref="L83" si="19">J83+K83</f>
        <v>0</v>
      </c>
    </row>
    <row r="84" spans="1:13" x14ac:dyDescent="0.25">
      <c r="A84" s="18">
        <v>36</v>
      </c>
      <c r="B84" s="12" t="s">
        <v>119</v>
      </c>
      <c r="C84" s="11" t="s">
        <v>179</v>
      </c>
      <c r="D84" s="21" t="s">
        <v>180</v>
      </c>
      <c r="E84" s="7">
        <v>1</v>
      </c>
      <c r="F84" s="5" t="s">
        <v>28</v>
      </c>
      <c r="H84" s="6">
        <f>ROUND(E84*G84, 2)</f>
        <v>0</v>
      </c>
      <c r="J84" s="6">
        <f t="shared" si="17"/>
        <v>0</v>
      </c>
      <c r="K84" s="7">
        <f t="shared" si="18"/>
        <v>0</v>
      </c>
      <c r="L84" s="7">
        <f t="shared" ref="L84:L103" si="20">J84+K84</f>
        <v>0</v>
      </c>
    </row>
    <row r="85" spans="1:13" x14ac:dyDescent="0.25">
      <c r="A85" s="18">
        <v>37</v>
      </c>
      <c r="B85" s="12" t="s">
        <v>119</v>
      </c>
      <c r="C85" s="11" t="s">
        <v>133</v>
      </c>
      <c r="D85" s="21" t="s">
        <v>134</v>
      </c>
      <c r="E85" s="7">
        <v>2</v>
      </c>
      <c r="F85" s="5" t="s">
        <v>28</v>
      </c>
      <c r="H85" s="6">
        <f>ROUND(E85*G85, 2)</f>
        <v>0</v>
      </c>
      <c r="J85" s="6">
        <f t="shared" si="17"/>
        <v>0</v>
      </c>
      <c r="K85" s="7">
        <f t="shared" si="18"/>
        <v>0</v>
      </c>
      <c r="L85" s="7">
        <f t="shared" si="20"/>
        <v>0</v>
      </c>
    </row>
    <row r="86" spans="1:13" x14ac:dyDescent="0.25">
      <c r="A86" s="18">
        <v>38</v>
      </c>
      <c r="B86" s="12" t="s">
        <v>119</v>
      </c>
      <c r="C86" s="11" t="s">
        <v>135</v>
      </c>
      <c r="D86" s="21" t="s">
        <v>136</v>
      </c>
      <c r="E86" s="7">
        <v>5</v>
      </c>
      <c r="F86" s="5" t="s">
        <v>28</v>
      </c>
      <c r="H86" s="6">
        <f>ROUND(E86*G86, 2)</f>
        <v>0</v>
      </c>
      <c r="J86" s="6">
        <f t="shared" si="17"/>
        <v>0</v>
      </c>
      <c r="K86" s="7">
        <f t="shared" si="18"/>
        <v>0</v>
      </c>
      <c r="L86" s="7">
        <f t="shared" si="20"/>
        <v>0</v>
      </c>
    </row>
    <row r="87" spans="1:13" x14ac:dyDescent="0.25">
      <c r="A87" s="18">
        <v>39</v>
      </c>
      <c r="B87" s="12" t="s">
        <v>119</v>
      </c>
      <c r="C87" s="11" t="s">
        <v>137</v>
      </c>
      <c r="D87" s="21" t="s">
        <v>138</v>
      </c>
      <c r="E87" s="7">
        <v>1</v>
      </c>
      <c r="F87" s="5" t="s">
        <v>28</v>
      </c>
      <c r="H87" s="6">
        <f>ROUND(E87*G87, 2)</f>
        <v>0</v>
      </c>
      <c r="J87" s="6">
        <f t="shared" si="17"/>
        <v>0</v>
      </c>
      <c r="K87" s="7">
        <f t="shared" si="18"/>
        <v>0</v>
      </c>
      <c r="L87" s="7">
        <f t="shared" si="20"/>
        <v>0</v>
      </c>
    </row>
    <row r="88" spans="1:13" x14ac:dyDescent="0.25">
      <c r="A88" s="18">
        <v>40</v>
      </c>
      <c r="B88" s="12" t="s">
        <v>29</v>
      </c>
      <c r="C88" s="11" t="s">
        <v>120</v>
      </c>
      <c r="D88" s="21" t="s">
        <v>181</v>
      </c>
      <c r="E88" s="7">
        <v>12</v>
      </c>
      <c r="F88" s="5" t="s">
        <v>28</v>
      </c>
      <c r="I88" s="6">
        <f>ROUND(E88*G88, 2)</f>
        <v>0</v>
      </c>
      <c r="J88" s="6">
        <f t="shared" si="17"/>
        <v>0</v>
      </c>
      <c r="K88" s="7">
        <f t="shared" si="18"/>
        <v>0</v>
      </c>
      <c r="L88" s="7">
        <f t="shared" si="20"/>
        <v>0</v>
      </c>
    </row>
    <row r="89" spans="1:13" x14ac:dyDescent="0.25">
      <c r="A89" s="18">
        <v>41</v>
      </c>
      <c r="B89" s="12" t="s">
        <v>29</v>
      </c>
      <c r="C89" s="11" t="s">
        <v>140</v>
      </c>
      <c r="D89" s="21" t="s">
        <v>141</v>
      </c>
      <c r="E89" s="7">
        <v>1</v>
      </c>
      <c r="F89" s="5" t="s">
        <v>28</v>
      </c>
      <c r="I89" s="6">
        <f>ROUND(E89*G89, 2)</f>
        <v>0</v>
      </c>
      <c r="J89" s="6">
        <f t="shared" si="17"/>
        <v>0</v>
      </c>
      <c r="K89" s="7">
        <f t="shared" si="18"/>
        <v>0</v>
      </c>
      <c r="L89" s="7">
        <f t="shared" si="20"/>
        <v>0</v>
      </c>
    </row>
    <row r="90" spans="1:13" x14ac:dyDescent="0.25">
      <c r="A90" s="18">
        <v>42</v>
      </c>
      <c r="B90" s="12" t="s">
        <v>29</v>
      </c>
      <c r="C90" s="11" t="s">
        <v>142</v>
      </c>
      <c r="D90" s="21" t="s">
        <v>143</v>
      </c>
      <c r="E90" s="7">
        <v>16</v>
      </c>
      <c r="F90" s="5" t="s">
        <v>28</v>
      </c>
      <c r="I90" s="6">
        <f>ROUND(E90*G90, 2)</f>
        <v>0</v>
      </c>
      <c r="J90" s="6">
        <f t="shared" si="17"/>
        <v>0</v>
      </c>
      <c r="K90" s="7">
        <f t="shared" si="18"/>
        <v>0</v>
      </c>
      <c r="L90" s="7">
        <f t="shared" si="20"/>
        <v>0</v>
      </c>
    </row>
    <row r="91" spans="1:13" x14ac:dyDescent="0.25">
      <c r="A91" s="18">
        <v>43</v>
      </c>
      <c r="B91" s="12" t="s">
        <v>119</v>
      </c>
      <c r="C91" s="11" t="s">
        <v>144</v>
      </c>
      <c r="D91" s="21" t="s">
        <v>145</v>
      </c>
      <c r="E91" s="7">
        <v>25</v>
      </c>
      <c r="F91" s="5" t="s">
        <v>30</v>
      </c>
      <c r="H91" s="6">
        <f>ROUND(E91*G91, 2)</f>
        <v>0</v>
      </c>
      <c r="J91" s="6">
        <f t="shared" si="17"/>
        <v>0</v>
      </c>
      <c r="K91" s="7">
        <f t="shared" si="18"/>
        <v>0</v>
      </c>
      <c r="L91" s="7">
        <f t="shared" si="20"/>
        <v>0</v>
      </c>
    </row>
    <row r="92" spans="1:13" x14ac:dyDescent="0.25">
      <c r="A92" s="18">
        <v>44</v>
      </c>
      <c r="B92" s="12" t="s">
        <v>119</v>
      </c>
      <c r="C92" s="11" t="s">
        <v>146</v>
      </c>
      <c r="D92" s="21" t="s">
        <v>147</v>
      </c>
      <c r="E92" s="7">
        <v>100</v>
      </c>
      <c r="F92" s="5" t="s">
        <v>30</v>
      </c>
      <c r="H92" s="6">
        <f>ROUND(E92*G92, 2)</f>
        <v>0</v>
      </c>
      <c r="J92" s="6">
        <f t="shared" si="17"/>
        <v>0</v>
      </c>
      <c r="K92" s="7">
        <f t="shared" si="18"/>
        <v>0</v>
      </c>
      <c r="L92" s="7">
        <f t="shared" si="20"/>
        <v>0</v>
      </c>
    </row>
    <row r="93" spans="1:13" x14ac:dyDescent="0.25">
      <c r="A93" s="18">
        <v>45</v>
      </c>
      <c r="B93" s="12" t="s">
        <v>119</v>
      </c>
      <c r="C93" s="11" t="s">
        <v>148</v>
      </c>
      <c r="D93" s="21" t="s">
        <v>149</v>
      </c>
      <c r="E93" s="7">
        <v>100</v>
      </c>
      <c r="F93" s="5" t="s">
        <v>30</v>
      </c>
      <c r="H93" s="6">
        <f>ROUND(E93*G93, 2)</f>
        <v>0</v>
      </c>
      <c r="J93" s="6">
        <f t="shared" si="17"/>
        <v>0</v>
      </c>
      <c r="K93" s="7">
        <f t="shared" si="18"/>
        <v>0</v>
      </c>
      <c r="L93" s="7">
        <f t="shared" si="20"/>
        <v>0</v>
      </c>
    </row>
    <row r="94" spans="1:13" x14ac:dyDescent="0.25">
      <c r="A94" s="18">
        <v>46</v>
      </c>
      <c r="B94" s="12" t="s">
        <v>119</v>
      </c>
      <c r="C94" s="11" t="s">
        <v>150</v>
      </c>
      <c r="D94" s="21" t="s">
        <v>151</v>
      </c>
      <c r="E94" s="7">
        <v>10</v>
      </c>
      <c r="F94" s="5" t="s">
        <v>30</v>
      </c>
      <c r="H94" s="6">
        <f>ROUND(E94*G94, 2)</f>
        <v>0</v>
      </c>
      <c r="J94" s="6">
        <f t="shared" si="17"/>
        <v>0</v>
      </c>
      <c r="K94" s="7">
        <f t="shared" si="18"/>
        <v>0</v>
      </c>
      <c r="L94" s="7">
        <f t="shared" si="20"/>
        <v>0</v>
      </c>
    </row>
    <row r="95" spans="1:13" x14ac:dyDescent="0.25">
      <c r="A95" s="18">
        <v>47</v>
      </c>
      <c r="B95" s="12" t="s">
        <v>119</v>
      </c>
      <c r="C95" s="11" t="s">
        <v>153</v>
      </c>
      <c r="D95" s="21" t="s">
        <v>154</v>
      </c>
      <c r="E95" s="7">
        <v>2</v>
      </c>
      <c r="F95" s="5" t="s">
        <v>152</v>
      </c>
      <c r="H95" s="6">
        <f>ROUND(E95*G95, 2)</f>
        <v>0</v>
      </c>
      <c r="J95" s="6">
        <f t="shared" si="17"/>
        <v>0</v>
      </c>
      <c r="K95" s="7">
        <f t="shared" si="18"/>
        <v>0</v>
      </c>
      <c r="L95" s="7">
        <f t="shared" si="20"/>
        <v>0</v>
      </c>
      <c r="M95" s="40"/>
    </row>
    <row r="96" spans="1:13" s="4" customFormat="1" x14ac:dyDescent="0.25">
      <c r="A96" s="22"/>
      <c r="B96" s="23"/>
      <c r="C96" s="19"/>
      <c r="D96" s="39" t="s">
        <v>121</v>
      </c>
      <c r="E96" s="25">
        <f>J96</f>
        <v>0</v>
      </c>
      <c r="G96" s="25"/>
      <c r="H96" s="25">
        <f>SUM(H81:H95)</f>
        <v>0</v>
      </c>
      <c r="I96" s="25">
        <f>SUM(I81:I95)</f>
        <v>0</v>
      </c>
      <c r="J96" s="25">
        <f>SUM(J81:J95)</f>
        <v>0</v>
      </c>
      <c r="K96" s="25">
        <f t="shared" ref="K96:L96" si="21">SUM(K81:K95)</f>
        <v>0</v>
      </c>
      <c r="L96" s="25">
        <f t="shared" si="21"/>
        <v>0</v>
      </c>
      <c r="M96" s="41"/>
    </row>
    <row r="97" spans="1:13" x14ac:dyDescent="0.25">
      <c r="M97" s="40"/>
    </row>
    <row r="98" spans="1:13" x14ac:dyDescent="0.25">
      <c r="B98" s="11" t="s">
        <v>155</v>
      </c>
      <c r="M98" s="40"/>
    </row>
    <row r="99" spans="1:13" x14ac:dyDescent="0.25">
      <c r="A99" s="18">
        <v>48</v>
      </c>
      <c r="B99" s="12" t="s">
        <v>156</v>
      </c>
      <c r="C99" s="11" t="s">
        <v>157</v>
      </c>
      <c r="D99" s="21" t="s">
        <v>158</v>
      </c>
      <c r="E99" s="7">
        <v>50</v>
      </c>
      <c r="F99" s="5" t="s">
        <v>30</v>
      </c>
      <c r="H99" s="6">
        <f>ROUND(E99*G99, 2)</f>
        <v>0</v>
      </c>
      <c r="J99" s="6">
        <f>ROUND(E99*G99, 2)</f>
        <v>0</v>
      </c>
      <c r="K99" s="7">
        <f t="shared" si="18"/>
        <v>0</v>
      </c>
      <c r="L99" s="7">
        <f t="shared" si="20"/>
        <v>0</v>
      </c>
      <c r="M99" s="40"/>
    </row>
    <row r="100" spans="1:13" x14ac:dyDescent="0.25">
      <c r="A100" s="18">
        <v>49</v>
      </c>
      <c r="B100" s="12" t="s">
        <v>156</v>
      </c>
      <c r="C100" s="11" t="s">
        <v>159</v>
      </c>
      <c r="D100" s="21" t="s">
        <v>160</v>
      </c>
      <c r="E100" s="7">
        <v>50</v>
      </c>
      <c r="F100" s="5" t="s">
        <v>30</v>
      </c>
      <c r="H100" s="6">
        <f>ROUND(E100*G100, 2)</f>
        <v>0</v>
      </c>
      <c r="J100" s="6">
        <f>ROUND(E100*G100, 2)</f>
        <v>0</v>
      </c>
      <c r="K100" s="7">
        <f t="shared" si="18"/>
        <v>0</v>
      </c>
      <c r="L100" s="7">
        <f t="shared" si="20"/>
        <v>0</v>
      </c>
    </row>
    <row r="101" spans="1:13" x14ac:dyDescent="0.25">
      <c r="A101" s="18">
        <v>50</v>
      </c>
      <c r="B101" s="12" t="s">
        <v>156</v>
      </c>
      <c r="C101" s="11" t="s">
        <v>182</v>
      </c>
      <c r="D101" s="21" t="s">
        <v>183</v>
      </c>
      <c r="E101" s="7">
        <v>20</v>
      </c>
      <c r="F101" s="5" t="s">
        <v>28</v>
      </c>
      <c r="H101" s="6">
        <f>ROUND(E101*G101, 2)</f>
        <v>0</v>
      </c>
      <c r="J101" s="6">
        <f>ROUND(E101*G101, 2)</f>
        <v>0</v>
      </c>
      <c r="K101" s="7">
        <f t="shared" si="18"/>
        <v>0</v>
      </c>
      <c r="L101" s="7">
        <f t="shared" si="20"/>
        <v>0</v>
      </c>
    </row>
    <row r="102" spans="1:13" x14ac:dyDescent="0.25">
      <c r="A102" s="18">
        <v>51</v>
      </c>
      <c r="B102" s="12" t="s">
        <v>156</v>
      </c>
      <c r="C102" s="11" t="s">
        <v>161</v>
      </c>
      <c r="D102" s="21" t="s">
        <v>162</v>
      </c>
      <c r="E102" s="7">
        <v>1</v>
      </c>
      <c r="F102" s="5" t="s">
        <v>28</v>
      </c>
      <c r="H102" s="6">
        <f>ROUND(E102*G102, 2)</f>
        <v>0</v>
      </c>
      <c r="J102" s="6">
        <f>ROUND(E102*G102, 2)</f>
        <v>0</v>
      </c>
      <c r="K102" s="7">
        <f t="shared" si="18"/>
        <v>0</v>
      </c>
      <c r="L102" s="7">
        <f t="shared" si="20"/>
        <v>0</v>
      </c>
    </row>
    <row r="103" spans="1:13" x14ac:dyDescent="0.25">
      <c r="A103" s="18">
        <v>52</v>
      </c>
      <c r="B103" s="12" t="s">
        <v>156</v>
      </c>
      <c r="C103" s="11" t="s">
        <v>163</v>
      </c>
      <c r="D103" s="21" t="s">
        <v>164</v>
      </c>
      <c r="E103" s="7">
        <v>1</v>
      </c>
      <c r="F103" s="5" t="s">
        <v>28</v>
      </c>
      <c r="H103" s="6">
        <f>ROUND(E103*G103, 2)</f>
        <v>0</v>
      </c>
      <c r="J103" s="6">
        <f>ROUND(E103*G103, 2)</f>
        <v>0</v>
      </c>
      <c r="K103" s="7">
        <f t="shared" si="18"/>
        <v>0</v>
      </c>
      <c r="L103" s="7">
        <f t="shared" si="20"/>
        <v>0</v>
      </c>
    </row>
    <row r="104" spans="1:13" x14ac:dyDescent="0.25">
      <c r="D104" s="38" t="s">
        <v>165</v>
      </c>
      <c r="E104" s="25">
        <f>J104</f>
        <v>0</v>
      </c>
      <c r="H104" s="25">
        <f>SUM(H98:H103)</f>
        <v>0</v>
      </c>
      <c r="I104" s="25">
        <f>SUM(I98:I103)</f>
        <v>0</v>
      </c>
      <c r="J104" s="25">
        <f>SUM(J98:J103)</f>
        <v>0</v>
      </c>
      <c r="K104" s="25">
        <f t="shared" ref="K104:L104" si="22">SUM(K98:K103)</f>
        <v>0</v>
      </c>
      <c r="L104" s="25">
        <f t="shared" si="22"/>
        <v>0</v>
      </c>
    </row>
    <row r="106" spans="1:13" x14ac:dyDescent="0.25">
      <c r="B106" s="11"/>
    </row>
    <row r="108" spans="1:13" x14ac:dyDescent="0.25">
      <c r="D108" s="38"/>
      <c r="E108" s="25"/>
      <c r="H108" s="25"/>
      <c r="I108" s="25"/>
      <c r="J108" s="25"/>
      <c r="K108" s="25"/>
      <c r="L108" s="25"/>
    </row>
    <row r="109" spans="1:13" x14ac:dyDescent="0.25">
      <c r="K109" s="25"/>
      <c r="L109" s="25"/>
    </row>
    <row r="110" spans="1:13" x14ac:dyDescent="0.25">
      <c r="D110" s="38"/>
      <c r="E110" s="25"/>
      <c r="H110" s="25"/>
      <c r="I110" s="25"/>
      <c r="J110" s="25"/>
      <c r="K110" s="25"/>
      <c r="L110" s="25"/>
    </row>
    <row r="112" spans="1:13" x14ac:dyDescent="0.25">
      <c r="D112" s="20" t="s">
        <v>122</v>
      </c>
      <c r="E112" s="25">
        <f>E110+E79+E32</f>
        <v>0</v>
      </c>
      <c r="H112" s="25">
        <f>+H32+H79+H110</f>
        <v>0</v>
      </c>
      <c r="I112" s="25">
        <f>+I32+I79+I110</f>
        <v>0</v>
      </c>
      <c r="J112" s="25">
        <f>+J32+J79+J110</f>
        <v>0</v>
      </c>
      <c r="K112" s="25">
        <f>+K32+K79+K110</f>
        <v>0</v>
      </c>
      <c r="L112" s="25">
        <f>+L32+L79+L110</f>
        <v>0</v>
      </c>
    </row>
    <row r="115" spans="1:12" x14ac:dyDescent="0.25">
      <c r="F115" s="50" t="s">
        <v>213</v>
      </c>
      <c r="G115" s="50"/>
      <c r="H115" s="50"/>
      <c r="I115" s="50"/>
      <c r="J115" s="50"/>
      <c r="K115" s="50"/>
      <c r="L115" s="50"/>
    </row>
    <row r="116" spans="1:12" x14ac:dyDescent="0.25">
      <c r="A116" s="45" t="s">
        <v>211</v>
      </c>
      <c r="B116" s="45"/>
      <c r="C116" s="45"/>
      <c r="D116" s="42" t="s">
        <v>218</v>
      </c>
      <c r="F116" s="50"/>
      <c r="G116" s="50"/>
      <c r="H116" s="50"/>
      <c r="I116" s="50"/>
      <c r="J116" s="50"/>
      <c r="K116" s="50"/>
      <c r="L116" s="50"/>
    </row>
    <row r="117" spans="1:12" x14ac:dyDescent="0.25">
      <c r="A117" s="45" t="s">
        <v>212</v>
      </c>
      <c r="B117" s="45"/>
      <c r="C117" s="45"/>
      <c r="D117" s="42" t="s">
        <v>218</v>
      </c>
      <c r="F117" s="50"/>
      <c r="G117" s="50"/>
      <c r="H117" s="50"/>
      <c r="I117" s="50"/>
      <c r="J117" s="50"/>
      <c r="K117" s="50"/>
      <c r="L117" s="50"/>
    </row>
    <row r="118" spans="1:12" x14ac:dyDescent="0.25">
      <c r="A118" s="45" t="s">
        <v>217</v>
      </c>
      <c r="B118" s="45"/>
      <c r="C118" s="45"/>
      <c r="D118" s="42" t="s">
        <v>218</v>
      </c>
      <c r="F118" s="50"/>
      <c r="G118" s="50"/>
      <c r="H118" s="50"/>
      <c r="I118" s="50"/>
      <c r="J118" s="50"/>
      <c r="K118" s="50"/>
      <c r="L118" s="50"/>
    </row>
    <row r="119" spans="1:12" x14ac:dyDescent="0.25">
      <c r="F119" s="50"/>
      <c r="G119" s="50"/>
      <c r="H119" s="50"/>
      <c r="I119" s="50"/>
      <c r="J119" s="50"/>
      <c r="K119" s="50"/>
      <c r="L119" s="50"/>
    </row>
    <row r="120" spans="1:12" x14ac:dyDescent="0.25">
      <c r="F120" s="50"/>
      <c r="G120" s="50"/>
      <c r="H120" s="50"/>
      <c r="I120" s="50"/>
      <c r="J120" s="50"/>
      <c r="K120" s="50"/>
      <c r="L120" s="50"/>
    </row>
    <row r="121" spans="1:12" x14ac:dyDescent="0.25">
      <c r="F121" s="50"/>
      <c r="G121" s="50"/>
      <c r="H121" s="50"/>
      <c r="I121" s="50"/>
      <c r="J121" s="50"/>
      <c r="K121" s="50"/>
      <c r="L121" s="50"/>
    </row>
    <row r="122" spans="1:12" x14ac:dyDescent="0.25">
      <c r="F122" s="50"/>
      <c r="G122" s="50"/>
      <c r="H122" s="50"/>
      <c r="I122" s="50"/>
      <c r="J122" s="50"/>
      <c r="K122" s="50"/>
      <c r="L122" s="50"/>
    </row>
    <row r="123" spans="1:12" ht="13.5" thickBot="1" x14ac:dyDescent="0.3">
      <c r="F123" s="51"/>
      <c r="G123" s="51"/>
      <c r="H123" s="51"/>
      <c r="I123" s="51"/>
      <c r="J123" s="51"/>
      <c r="K123" s="51"/>
      <c r="L123" s="51"/>
    </row>
    <row r="124" spans="1:12" x14ac:dyDescent="0.25">
      <c r="F124" s="52" t="s">
        <v>214</v>
      </c>
      <c r="G124" s="52"/>
      <c r="H124" s="52"/>
      <c r="I124" s="52"/>
      <c r="J124" s="52"/>
      <c r="K124" s="52"/>
      <c r="L124" s="52"/>
    </row>
  </sheetData>
  <mergeCells count="14">
    <mergeCell ref="A1:D1"/>
    <mergeCell ref="F115:L123"/>
    <mergeCell ref="A116:C116"/>
    <mergeCell ref="A117:C117"/>
    <mergeCell ref="A118:C118"/>
    <mergeCell ref="D4:L4"/>
    <mergeCell ref="F124:L124"/>
    <mergeCell ref="A10:C10"/>
    <mergeCell ref="A6:C6"/>
    <mergeCell ref="A8:C8"/>
    <mergeCell ref="A9:C9"/>
    <mergeCell ref="D9:L9"/>
    <mergeCell ref="D6:L6"/>
    <mergeCell ref="D8:L8"/>
  </mergeCells>
  <dataValidations count="2">
    <dataValidation allowBlank="1" showInputMessage="1" showErrorMessage="1" prompt="Žiadateľ je povinný pri zostavovaní rozpočtu projektu dodržať  limity oprávnenosti výdavkov uvedené v Prílohe č. 1 k Príručke k oprávnenosti výdavkov OPII. Výdavky nad rámec stanovených limitov budú posúdené ako neoprávnené.  " sqref="A10"/>
    <dataValidation type="list" allowBlank="1" showInputMessage="1" showErrorMessage="1" sqref="C32:C34 C24:C30 C12:C22">
      <formula1>#REF!</formula1>
    </dataValidation>
  </dataValidation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Chemicko-fyz_lab_stavba</vt:lpstr>
      <vt:lpstr>Ucebna_polyt_stavba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MŽP SR</dc:creator>
  <cp:lastModifiedBy>Jančulová</cp:lastModifiedBy>
  <cp:lastPrinted>2019-06-03T09:07:52Z</cp:lastPrinted>
  <dcterms:created xsi:type="dcterms:W3CDTF">2015-05-13T12:53:37Z</dcterms:created>
  <dcterms:modified xsi:type="dcterms:W3CDTF">2021-06-02T13:24:18Z</dcterms:modified>
</cp:coreProperties>
</file>