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rki\Downloads\"/>
    </mc:Choice>
  </mc:AlternateContent>
  <xr:revisionPtr revIDLastSave="0" documentId="13_ncr:1_{431BE5D1-B891-4D17-8F41-A4F063FB2E4D}" xr6:coauthVersionLast="45" xr6:coauthVersionMax="45" xr10:uidLastSave="{00000000-0000-0000-0000-000000000000}"/>
  <bookViews>
    <workbookView xWindow="-120" yWindow="-120" windowWidth="20730" windowHeight="11160" firstSheet="1" activeTab="3" xr2:uid="{25D23365-C9EB-4E3D-BFF4-3E9AD62832B8}"/>
  </bookViews>
  <sheets>
    <sheet name="Rekapitulácia" sheetId="1" state="veryHidden" r:id="rId1"/>
    <sheet name="Kryci_list 7080" sheetId="3" r:id="rId2"/>
    <sheet name="Rekap 7080" sheetId="4" r:id="rId3"/>
    <sheet name="SO 7080" sheetId="5" r:id="rId4"/>
  </sheets>
  <definedNames>
    <definedName name="_xlnm.Print_Titles" localSheetId="2">'Rekap 7080'!$9:$9</definedName>
    <definedName name="_xlnm.Print_Titles" localSheetId="3">'SO 7080'!$8:$8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5" l="1"/>
  <c r="L36" i="5"/>
  <c r="I35" i="5"/>
  <c r="L35" i="5"/>
  <c r="K35" i="5"/>
  <c r="F8" i="1" l="1"/>
  <c r="D8" i="1"/>
  <c r="J17" i="3"/>
  <c r="J20" i="3" s="1"/>
  <c r="Z41" i="5"/>
  <c r="S38" i="5"/>
  <c r="F17" i="4" s="1"/>
  <c r="P38" i="5"/>
  <c r="P40" i="5" s="1"/>
  <c r="E18" i="4" s="1"/>
  <c r="M38" i="5"/>
  <c r="C17" i="4" s="1"/>
  <c r="K37" i="5"/>
  <c r="J37" i="5"/>
  <c r="L37" i="5"/>
  <c r="I37" i="5"/>
  <c r="K34" i="5"/>
  <c r="J34" i="5"/>
  <c r="L34" i="5"/>
  <c r="I34" i="5"/>
  <c r="K33" i="5"/>
  <c r="J33" i="5"/>
  <c r="L33" i="5"/>
  <c r="I33" i="5"/>
  <c r="K32" i="5"/>
  <c r="J32" i="5"/>
  <c r="L32" i="5"/>
  <c r="I32" i="5"/>
  <c r="K31" i="5"/>
  <c r="J31" i="5"/>
  <c r="L31" i="5"/>
  <c r="L38" i="5" s="1"/>
  <c r="B17" i="4" s="1"/>
  <c r="I31" i="5"/>
  <c r="I38" i="5" s="1"/>
  <c r="S25" i="5"/>
  <c r="F13" i="4" s="1"/>
  <c r="K24" i="5"/>
  <c r="J24" i="5"/>
  <c r="P24" i="5"/>
  <c r="M24" i="5"/>
  <c r="H25" i="5" s="1"/>
  <c r="I24" i="5"/>
  <c r="K23" i="5"/>
  <c r="J23" i="5"/>
  <c r="P23" i="5"/>
  <c r="P25" i="5" s="1"/>
  <c r="E13" i="4" s="1"/>
  <c r="L23" i="5"/>
  <c r="L25" i="5" s="1"/>
  <c r="B13" i="4" s="1"/>
  <c r="I23" i="5"/>
  <c r="F12" i="4"/>
  <c r="S20" i="5"/>
  <c r="H20" i="5"/>
  <c r="M20" i="5"/>
  <c r="C12" i="4" s="1"/>
  <c r="K19" i="5"/>
  <c r="J19" i="5"/>
  <c r="P19" i="5"/>
  <c r="P20" i="5" s="1"/>
  <c r="E12" i="4" s="1"/>
  <c r="L19" i="5"/>
  <c r="L20" i="5" s="1"/>
  <c r="B12" i="4" s="1"/>
  <c r="I19" i="5"/>
  <c r="I20" i="5" s="1"/>
  <c r="D12" i="4" s="1"/>
  <c r="S16" i="5"/>
  <c r="F11" i="4" s="1"/>
  <c r="P16" i="5"/>
  <c r="H16" i="5"/>
  <c r="M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K41" i="5" s="1"/>
  <c r="K7" i="1" s="1"/>
  <c r="J11" i="5"/>
  <c r="L11" i="5"/>
  <c r="I11" i="5"/>
  <c r="I25" i="5" l="1"/>
  <c r="D13" i="4" s="1"/>
  <c r="E7" i="1"/>
  <c r="E8" i="1" s="1"/>
  <c r="H40" i="5"/>
  <c r="M40" i="5"/>
  <c r="C18" i="4" s="1"/>
  <c r="I30" i="3"/>
  <c r="J30" i="3" s="1"/>
  <c r="S40" i="5"/>
  <c r="F18" i="4" s="1"/>
  <c r="L16" i="5"/>
  <c r="B11" i="4" s="1"/>
  <c r="C11" i="4"/>
  <c r="E11" i="4"/>
  <c r="M25" i="5"/>
  <c r="C13" i="4" s="1"/>
  <c r="S27" i="5"/>
  <c r="F14" i="4" s="1"/>
  <c r="D17" i="4"/>
  <c r="E17" i="4"/>
  <c r="L40" i="5"/>
  <c r="B18" i="4" s="1"/>
  <c r="D17" i="3" s="1"/>
  <c r="I16" i="5"/>
  <c r="D11" i="4" s="1"/>
  <c r="L27" i="5"/>
  <c r="B14" i="4" s="1"/>
  <c r="D16" i="3" s="1"/>
  <c r="P27" i="5"/>
  <c r="E14" i="4" s="1"/>
  <c r="E17" i="3"/>
  <c r="M27" i="5" l="1"/>
  <c r="C14" i="4" s="1"/>
  <c r="E16" i="3" s="1"/>
  <c r="I27" i="5"/>
  <c r="D14" i="4" s="1"/>
  <c r="F16" i="3" s="1"/>
  <c r="S41" i="5"/>
  <c r="F20" i="4" s="1"/>
  <c r="H27" i="5"/>
  <c r="I40" i="5"/>
  <c r="D18" i="4" s="1"/>
  <c r="F17" i="3" s="1"/>
  <c r="F24" i="3" s="1"/>
  <c r="M41" i="5"/>
  <c r="C20" i="4" s="1"/>
  <c r="J23" i="3"/>
  <c r="L41" i="5"/>
  <c r="B20" i="4" s="1"/>
  <c r="P41" i="5"/>
  <c r="E20" i="4" s="1"/>
  <c r="H41" i="5" l="1"/>
  <c r="J22" i="3"/>
  <c r="F20" i="3"/>
  <c r="I41" i="5"/>
  <c r="D20" i="4" s="1"/>
  <c r="F23" i="3"/>
  <c r="F22" i="3"/>
  <c r="J24" i="3"/>
  <c r="B7" i="1" l="1"/>
  <c r="J26" i="3"/>
  <c r="C7" i="1" s="1"/>
  <c r="C8" i="1" s="1"/>
  <c r="B8" i="1"/>
  <c r="J28" i="3"/>
  <c r="I29" i="3" s="1"/>
  <c r="J29" i="3" s="1"/>
  <c r="J31" i="3" s="1"/>
  <c r="G7" i="1" l="1"/>
  <c r="G8" i="1" s="1"/>
  <c r="B9" i="1" l="1"/>
  <c r="G9" i="1" s="1"/>
  <c r="B10" i="1" l="1"/>
  <c r="G10" i="1" s="1"/>
  <c r="G11" i="1" s="1"/>
</calcChain>
</file>

<file path=xl/sharedStrings.xml><?xml version="1.0" encoding="utf-8"?>
<sst xmlns="http://schemas.openxmlformats.org/spreadsheetml/2006/main" count="194" uniqueCount="129">
  <si>
    <t>Rekapitulácia rozpočtu</t>
  </si>
  <si>
    <t>Stavba Bieloruská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</si>
  <si>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</si>
  <si>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</si>
  <si>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</si>
  <si>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</si>
  <si>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</si>
  <si>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</si>
  <si>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</si>
  <si>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</si>
  <si>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</si>
  <si>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</si>
  <si>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Oplotenie</t>
  </si>
  <si>
    <t>Krycí list rozpočtu</t>
  </si>
  <si>
    <t xml:space="preserve">Miesto:  </t>
  </si>
  <si>
    <t>Objekt Oplotenie</t>
  </si>
  <si>
    <t xml:space="preserve">Ks: </t>
  </si>
  <si>
    <t xml:space="preserve">Zákazka: </t>
  </si>
  <si>
    <t xml:space="preserve">Spracoval: </t>
  </si>
  <si>
    <t xml:space="preserve">Dňa </t>
  </si>
  <si>
    <t>23.8.2019</t>
  </si>
  <si>
    <t>Odberateľ: ...</t>
  </si>
  <si>
    <t xml:space="preserve">IČO: </t>
  </si>
  <si>
    <t xml:space="preserve">DIČ: </t>
  </si>
  <si>
    <t>Dodávateľ: ...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</si>
  <si>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</si>
  <si>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</si>
  <si>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</si>
  <si>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</si>
  <si>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</si>
  <si>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</si>
  <si>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</si>
  <si>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</si>
  <si>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</si>
  <si>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</si>
  <si>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</si>
  <si>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</si>
  <si>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</si>
  <si>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</si>
  <si>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</si>
  <si>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</si>
  <si>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</si>
  <si>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</si>
  <si>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</si>
  <si>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</si>
  <si>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</si>
  <si>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</si>
  <si>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</si>
  <si>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</si>
  <si>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</si>
  <si>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</si>
  <si>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</si>
  <si>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</si>
  <si>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</si>
  <si>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</si>
  <si>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</si>
  <si>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</si>
  <si>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</si>
  <si>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</si>
  <si>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</si>
  <si>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</si>
  <si>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</si>
  <si>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23.8.2019</t>
  </si>
  <si>
    <t>Prehľad rozpočtových nákladov</t>
  </si>
  <si>
    <t>Práce HSV</t>
  </si>
  <si>
    <t>ZEMNÉ PRÁCE</t>
  </si>
  <si>
    <t>ZÁKLADY</t>
  </si>
  <si>
    <t>OSTATNÉ PRÁCE</t>
  </si>
  <si>
    <t>Práce PSV</t>
  </si>
  <si>
    <t>KOVOVÉ DOPLNKOVÉ KONŠTRUKCIE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</si>
  <si>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</si>
  <si>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</si>
  <si>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</si>
  <si>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</si>
  <si>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</si>
  <si>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</si>
  <si>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</si>
  <si>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</si>
  <si>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</si>
  <si>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</t>
  </si>
  <si>
    <t>Suť</t>
  </si>
  <si>
    <t xml:space="preserve">  1/A 1</t>
  </si>
  <si>
    <t xml:space="preserve"> 132201101</t>
  </si>
  <si>
    <t>Výkop pätiek</t>
  </si>
  <si>
    <t>m3</t>
  </si>
  <si>
    <t xml:space="preserve"> 162501122</t>
  </si>
  <si>
    <t>Vodorovné premiestnenie výkopku po spevnenej ceste z horniny tr.1-4, nad 100 do 1000 m3 na vzdialenosť do 3000 m</t>
  </si>
  <si>
    <t xml:space="preserve"> 162501123</t>
  </si>
  <si>
    <t>Vodorovné premiestnenie výkopku po spevnenej ceste z horniny tr.1-4, nad 100 do 1000 m3, príplatok k cene za každých ďalšich a začatých 1000 m</t>
  </si>
  <si>
    <t xml:space="preserve"> 171201202</t>
  </si>
  <si>
    <t>Uloženie sypaniny na skládky nad 100 do 1000 m3</t>
  </si>
  <si>
    <t>R/RE</t>
  </si>
  <si>
    <t xml:space="preserve"> 171201205</t>
  </si>
  <si>
    <t>Poplatok za uloženie sypaniny</t>
  </si>
  <si>
    <t xml:space="preserve"> 11/A 1</t>
  </si>
  <si>
    <t xml:space="preserve"> 274313611</t>
  </si>
  <si>
    <t>Betón prostý tr. C 16/20</t>
  </si>
  <si>
    <t xml:space="preserve"> 15/A 4</t>
  </si>
  <si>
    <t xml:space="preserve"> 348121121</t>
  </si>
  <si>
    <t>Osadenie železobetónových plotových prefabrikovaných dosiek 300x50x2000 mm</t>
  </si>
  <si>
    <t>kus</t>
  </si>
  <si>
    <t>S/S70</t>
  </si>
  <si>
    <t xml:space="preserve"> 5923304000</t>
  </si>
  <si>
    <t>Železobetónová plotová prefabrikovaná doska,soklová 300x50x2000 mm</t>
  </si>
  <si>
    <t>767/A 3</t>
  </si>
  <si>
    <t xml:space="preserve"> 767911120</t>
  </si>
  <si>
    <t>Montáž pletiva, s výškou do 2 m</t>
  </si>
  <si>
    <t>m</t>
  </si>
  <si>
    <t xml:space="preserve"> 998767201</t>
  </si>
  <si>
    <t>Presun hmôt pre doplnkové stavebné konštrukcie kovové v objektoch výšky do 6 m</t>
  </si>
  <si>
    <t>%</t>
  </si>
  <si>
    <t xml:space="preserve"> 313290000300</t>
  </si>
  <si>
    <t xml:space="preserve"> 553510022000</t>
  </si>
  <si>
    <t>ks</t>
  </si>
  <si>
    <t xml:space="preserve"> 767916550</t>
  </si>
  <si>
    <t>Osadenie stĺpika oceľového plotového výšky do 2 m na oceľovú platňu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</si>
  <si>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</si>
  <si>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</si>
  <si>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</si>
  <si>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</si>
  <si>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Pletivo poplastované pletené štvorhranné, oko 40 mm, drôt d 3,2 mm, vxl 1,8x25 m, bez napínacieho drôtu, RAL6005, DIRICKX</t>
  </si>
  <si>
    <t>Stĺpik d 38 mm, výška 2,4 m, výška pletiva 1,8 m, pozinkovaný s PVC čiapkou, pre pletivo</t>
  </si>
  <si>
    <t>Brána dvojkrídlová šxv 2,00x2,20m, vrátane stľpikov pre osadenie brány</t>
  </si>
  <si>
    <t>5534370900</t>
  </si>
  <si>
    <t>S/S50</t>
  </si>
  <si>
    <t>Montáž vrát a vrátok k oploteniu osadzovaných na stĺpiky murované alebo betónované s plochou jednotlivo od 2 m2 do 4 m2</t>
  </si>
  <si>
    <t>767920120</t>
  </si>
  <si>
    <t>Stavba ZŠ Bieloruská</t>
  </si>
  <si>
    <t xml:space="preserve">Objekt Prístavba oplotenia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</si>
</sst>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"/>
    <numFmt numFmtId="166" formatCode="###\ ###\ ##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5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6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6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6" fontId="5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5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5" fontId="5" fillId="0" borderId="91" xfId="0" applyNumberFormat="1" applyFont="1" applyBorder="1"/>
    <xf numFmtId="165" fontId="5" fillId="0" borderId="0" xfId="0" applyNumberFormat="1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5" fontId="0" fillId="0" borderId="0" xfId="0" applyNumberFormat="1"/>
    <xf numFmtId="165" fontId="4" fillId="0" borderId="0" xfId="0" applyNumberFormat="1" applyFont="1"/>
    <xf numFmtId="166" fontId="5" fillId="0" borderId="0" xfId="0" applyNumberFormat="1" applyFont="1" applyAlignment="1">
      <alignment wrapText="1"/>
    </xf>
    <xf numFmtId="0" fontId="11" fillId="0" borderId="91" xfId="0" applyFont="1" applyBorder="1"/>
    <xf numFmtId="165" fontId="11" fillId="0" borderId="91" xfId="0" applyNumberFormat="1" applyFont="1" applyBorder="1"/>
    <xf numFmtId="164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6FF8-11E8-494A-B9A2-2CF73F45730A}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9" t="s">
        <v>12</v>
      </c>
      <c r="B7" s="76">
        <f>'SO 7080'!I41-Rekapitulácia!D7</f>
        <v>0</v>
      </c>
      <c r="C7" s="76">
        <f>'Kryci_list 7080'!J26</f>
        <v>0</v>
      </c>
      <c r="D7" s="76">
        <v>0</v>
      </c>
      <c r="E7" s="76">
        <f>'Kryci_list 7080'!J17</f>
        <v>0</v>
      </c>
      <c r="F7" s="76">
        <v>0</v>
      </c>
      <c r="G7" s="76">
        <f>B7+C7+D7+E7+F7</f>
        <v>0</v>
      </c>
      <c r="K7">
        <f>'SO 7080'!K41</f>
        <v>0</v>
      </c>
      <c r="Q7">
        <v>30.126000000000001</v>
      </c>
    </row>
    <row r="8" spans="1:26" x14ac:dyDescent="0.25">
      <c r="A8" s="183" t="s">
        <v>116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x14ac:dyDescent="0.25">
      <c r="A9" s="181" t="s">
        <v>117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x14ac:dyDescent="0.25">
      <c r="A10" s="5" t="s">
        <v>118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5" t="s">
        <v>119</v>
      </c>
      <c r="B11" s="179"/>
      <c r="C11" s="179"/>
      <c r="D11" s="179"/>
      <c r="E11" s="179"/>
      <c r="F11" s="179"/>
      <c r="G11" s="179">
        <f>SUM(G8:G10)</f>
        <v>0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0"/>
      <c r="B12" s="180"/>
      <c r="C12" s="180"/>
      <c r="D12" s="180"/>
      <c r="E12" s="180"/>
      <c r="F12" s="180"/>
      <c r="G12" s="180"/>
    </row>
    <row r="13" spans="1:26" x14ac:dyDescent="0.25">
      <c r="A13" s="10"/>
      <c r="B13" s="180"/>
      <c r="C13" s="180"/>
      <c r="D13" s="180"/>
      <c r="E13" s="180"/>
      <c r="F13" s="180"/>
      <c r="G13" s="180"/>
    </row>
    <row r="14" spans="1:26" x14ac:dyDescent="0.25">
      <c r="A14" s="10"/>
      <c r="B14" s="180"/>
      <c r="C14" s="180"/>
      <c r="D14" s="180"/>
      <c r="E14" s="180"/>
      <c r="F14" s="180"/>
      <c r="G14" s="180"/>
    </row>
    <row r="15" spans="1:26" x14ac:dyDescent="0.25">
      <c r="A15" s="10"/>
      <c r="B15" s="180"/>
      <c r="C15" s="180"/>
      <c r="D15" s="180"/>
      <c r="E15" s="180"/>
      <c r="F15" s="180"/>
      <c r="G15" s="180"/>
    </row>
    <row r="16" spans="1:26" x14ac:dyDescent="0.25">
      <c r="A16" s="10"/>
      <c r="B16" s="180"/>
      <c r="C16" s="180"/>
      <c r="D16" s="180"/>
      <c r="E16" s="180"/>
      <c r="F16" s="180"/>
      <c r="G16" s="180"/>
    </row>
    <row r="17" spans="1:7" x14ac:dyDescent="0.25">
      <c r="A17" s="10"/>
      <c r="B17" s="180"/>
      <c r="C17" s="180"/>
      <c r="D17" s="180"/>
      <c r="E17" s="180"/>
      <c r="F17" s="180"/>
      <c r="G17" s="180"/>
    </row>
    <row r="18" spans="1:7" x14ac:dyDescent="0.25">
      <c r="A18" s="10"/>
      <c r="B18" s="180"/>
      <c r="C18" s="180"/>
      <c r="D18" s="180"/>
      <c r="E18" s="180"/>
      <c r="F18" s="180"/>
      <c r="G18" s="180"/>
    </row>
    <row r="19" spans="1:7" x14ac:dyDescent="0.25">
      <c r="A19" s="10"/>
      <c r="B19" s="180"/>
      <c r="C19" s="180"/>
      <c r="D19" s="180"/>
      <c r="E19" s="180"/>
      <c r="F19" s="180"/>
      <c r="G19" s="180"/>
    </row>
    <row r="20" spans="1:7" x14ac:dyDescent="0.25">
      <c r="A20" s="10"/>
      <c r="B20" s="180"/>
      <c r="C20" s="180"/>
      <c r="D20" s="180"/>
      <c r="E20" s="180"/>
      <c r="F20" s="180"/>
      <c r="G20" s="180"/>
    </row>
    <row r="21" spans="1:7" x14ac:dyDescent="0.25">
      <c r="A21" s="10"/>
      <c r="B21" s="180"/>
      <c r="C21" s="180"/>
      <c r="D21" s="180"/>
      <c r="E21" s="180"/>
      <c r="F21" s="180"/>
      <c r="G21" s="180"/>
    </row>
    <row r="22" spans="1:7" x14ac:dyDescent="0.25">
      <c r="A22" s="10"/>
      <c r="B22" s="180"/>
      <c r="C22" s="180"/>
      <c r="D22" s="180"/>
      <c r="E22" s="180"/>
      <c r="F22" s="180"/>
      <c r="G22" s="180"/>
    </row>
    <row r="23" spans="1:7" x14ac:dyDescent="0.25">
      <c r="A23" s="10"/>
      <c r="B23" s="180"/>
      <c r="C23" s="180"/>
      <c r="D23" s="180"/>
      <c r="E23" s="180"/>
      <c r="F23" s="180"/>
      <c r="G23" s="180"/>
    </row>
    <row r="24" spans="1:7" x14ac:dyDescent="0.25">
      <c r="A24" s="10"/>
      <c r="B24" s="180"/>
      <c r="C24" s="180"/>
      <c r="D24" s="180"/>
      <c r="E24" s="180"/>
      <c r="F24" s="180"/>
      <c r="G24" s="180"/>
    </row>
    <row r="25" spans="1:7" x14ac:dyDescent="0.25">
      <c r="A25" s="10"/>
      <c r="B25" s="180"/>
      <c r="C25" s="180"/>
      <c r="D25" s="180"/>
      <c r="E25" s="180"/>
      <c r="F25" s="180"/>
      <c r="G25" s="180"/>
    </row>
    <row r="26" spans="1:7" x14ac:dyDescent="0.25">
      <c r="A26" s="10"/>
      <c r="B26" s="180"/>
      <c r="C26" s="180"/>
      <c r="D26" s="180"/>
      <c r="E26" s="180"/>
      <c r="F26" s="180"/>
      <c r="G26" s="180"/>
    </row>
    <row r="27" spans="1:7" x14ac:dyDescent="0.25">
      <c r="A27" s="10"/>
      <c r="B27" s="180"/>
      <c r="C27" s="180"/>
      <c r="D27" s="180"/>
      <c r="E27" s="180"/>
      <c r="F27" s="180"/>
      <c r="G27" s="180"/>
    </row>
    <row r="28" spans="1:7" x14ac:dyDescent="0.25">
      <c r="A28" s="10"/>
      <c r="B28" s="180"/>
      <c r="C28" s="180"/>
      <c r="D28" s="180"/>
      <c r="E28" s="180"/>
      <c r="F28" s="180"/>
      <c r="G28" s="180"/>
    </row>
    <row r="29" spans="1:7" x14ac:dyDescent="0.25">
      <c r="A29" s="10"/>
      <c r="B29" s="180"/>
      <c r="C29" s="180"/>
      <c r="D29" s="180"/>
      <c r="E29" s="180"/>
      <c r="F29" s="180"/>
      <c r="G29" s="180"/>
    </row>
    <row r="30" spans="1:7" x14ac:dyDescent="0.25">
      <c r="A30" s="10"/>
      <c r="B30" s="180"/>
      <c r="C30" s="180"/>
      <c r="D30" s="180"/>
      <c r="E30" s="180"/>
      <c r="F30" s="180"/>
      <c r="G30" s="180"/>
    </row>
    <row r="31" spans="1:7" x14ac:dyDescent="0.25">
      <c r="A31" s="10"/>
      <c r="B31" s="180"/>
      <c r="C31" s="180"/>
      <c r="D31" s="180"/>
      <c r="E31" s="180"/>
      <c r="F31" s="180"/>
      <c r="G31" s="180"/>
    </row>
    <row r="32" spans="1:7" x14ac:dyDescent="0.25">
      <c r="A32" s="10"/>
      <c r="B32" s="180"/>
      <c r="C32" s="180"/>
      <c r="D32" s="180"/>
      <c r="E32" s="180"/>
      <c r="F32" s="180"/>
      <c r="G32" s="180"/>
    </row>
    <row r="33" spans="1:7" x14ac:dyDescent="0.25">
      <c r="A33" s="10"/>
      <c r="B33" s="180"/>
      <c r="C33" s="180"/>
      <c r="D33" s="180"/>
      <c r="E33" s="180"/>
      <c r="F33" s="180"/>
      <c r="G33" s="180"/>
    </row>
    <row r="34" spans="1:7" x14ac:dyDescent="0.25">
      <c r="A34" s="1"/>
      <c r="B34" s="148"/>
      <c r="C34" s="148"/>
      <c r="D34" s="148"/>
      <c r="E34" s="148"/>
      <c r="F34" s="148"/>
      <c r="G34" s="148"/>
    </row>
    <row r="35" spans="1:7" x14ac:dyDescent="0.25">
      <c r="A35" s="1"/>
      <c r="B35" s="148"/>
      <c r="C35" s="148"/>
      <c r="D35" s="148"/>
      <c r="E35" s="148"/>
      <c r="F35" s="148"/>
      <c r="G35" s="148"/>
    </row>
    <row r="36" spans="1:7" x14ac:dyDescent="0.25">
      <c r="A36" s="1"/>
      <c r="B36" s="148"/>
      <c r="C36" s="148"/>
      <c r="D36" s="148"/>
      <c r="E36" s="148"/>
      <c r="F36" s="148"/>
      <c r="G36" s="148"/>
    </row>
    <row r="37" spans="1:7" x14ac:dyDescent="0.25">
      <c r="A37" s="1"/>
      <c r="B37" s="148"/>
      <c r="C37" s="148"/>
      <c r="D37" s="148"/>
      <c r="E37" s="148"/>
      <c r="F37" s="148"/>
      <c r="G37" s="148"/>
    </row>
    <row r="38" spans="1:7" x14ac:dyDescent="0.25">
      <c r="A38" s="1"/>
      <c r="B38" s="148"/>
      <c r="C38" s="148"/>
      <c r="D38" s="148"/>
      <c r="E38" s="148"/>
      <c r="F38" s="148"/>
      <c r="G38" s="148"/>
    </row>
    <row r="39" spans="1:7" x14ac:dyDescent="0.25">
      <c r="A39" s="1"/>
      <c r="B39" s="148"/>
      <c r="C39" s="148"/>
      <c r="D39" s="148"/>
      <c r="E39" s="148"/>
      <c r="F39" s="148"/>
      <c r="G39" s="148"/>
    </row>
    <row r="40" spans="1:7" x14ac:dyDescent="0.25">
      <c r="A40" s="1"/>
      <c r="B40" s="148"/>
      <c r="C40" s="148"/>
      <c r="D40" s="148"/>
      <c r="E40" s="148"/>
      <c r="F40" s="148"/>
      <c r="G40" s="148"/>
    </row>
    <row r="41" spans="1:7" x14ac:dyDescent="0.25">
      <c r="A41" s="1"/>
      <c r="B41" s="148"/>
      <c r="C41" s="148"/>
      <c r="D41" s="148"/>
      <c r="E41" s="148"/>
      <c r="F41" s="148"/>
      <c r="G41" s="148"/>
    </row>
    <row r="42" spans="1:7" x14ac:dyDescent="0.25">
      <c r="A42" s="1"/>
      <c r="B42" s="148"/>
      <c r="C42" s="148"/>
      <c r="D42" s="148"/>
      <c r="E42" s="148"/>
      <c r="F42" s="148"/>
      <c r="G42" s="148"/>
    </row>
    <row r="43" spans="1:7" x14ac:dyDescent="0.25">
      <c r="A43" s="1"/>
      <c r="B43" s="148"/>
      <c r="C43" s="148"/>
      <c r="D43" s="148"/>
      <c r="E43" s="148"/>
      <c r="F43" s="148"/>
      <c r="G43" s="148"/>
    </row>
    <row r="44" spans="1:7" x14ac:dyDescent="0.25">
      <c r="A44" s="1"/>
      <c r="B44" s="148"/>
      <c r="C44" s="148"/>
      <c r="D44" s="148"/>
      <c r="E44" s="148"/>
      <c r="F44" s="148"/>
      <c r="G44" s="148"/>
    </row>
    <row r="45" spans="1:7" x14ac:dyDescent="0.25">
      <c r="A45" s="1"/>
      <c r="B45" s="148"/>
      <c r="C45" s="148"/>
      <c r="D45" s="148"/>
      <c r="E45" s="148"/>
      <c r="F45" s="148"/>
      <c r="G45" s="148"/>
    </row>
    <row r="46" spans="1:7" x14ac:dyDescent="0.25">
      <c r="A46" s="1"/>
      <c r="B46" s="148"/>
      <c r="C46" s="148"/>
      <c r="D46" s="148"/>
      <c r="E46" s="148"/>
      <c r="F46" s="148"/>
      <c r="G46" s="148"/>
    </row>
    <row r="47" spans="1:7" x14ac:dyDescent="0.25">
      <c r="A47" s="1"/>
      <c r="B47" s="148"/>
      <c r="C47" s="148"/>
      <c r="D47" s="148"/>
      <c r="E47" s="148"/>
      <c r="F47" s="148"/>
      <c r="G47" s="148"/>
    </row>
    <row r="48" spans="1:7" x14ac:dyDescent="0.25">
      <c r="A48" s="1"/>
      <c r="B48" s="148"/>
      <c r="C48" s="148"/>
      <c r="D48" s="148"/>
      <c r="E48" s="148"/>
      <c r="F48" s="148"/>
      <c r="G48" s="148"/>
    </row>
    <row r="49" spans="1:7" x14ac:dyDescent="0.25">
      <c r="A49" s="1"/>
      <c r="B49" s="148"/>
      <c r="C49" s="148"/>
      <c r="D49" s="148"/>
      <c r="E49" s="148"/>
      <c r="F49" s="148"/>
      <c r="G49" s="148"/>
    </row>
    <row r="50" spans="1:7" x14ac:dyDescent="0.25">
      <c r="A50" s="1"/>
      <c r="B50" s="148"/>
      <c r="C50" s="148"/>
      <c r="D50" s="148"/>
      <c r="E50" s="148"/>
      <c r="F50" s="148"/>
      <c r="G50" s="148"/>
    </row>
    <row r="51" spans="1:7" x14ac:dyDescent="0.25">
      <c r="B51" s="178"/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178"/>
      <c r="C53" s="178"/>
      <c r="D53" s="178"/>
      <c r="E53" s="178"/>
      <c r="F53" s="178"/>
      <c r="G53" s="178"/>
    </row>
    <row r="54" spans="1:7" x14ac:dyDescent="0.25">
      <c r="B54" s="178"/>
      <c r="C54" s="178"/>
      <c r="D54" s="178"/>
      <c r="E54" s="178"/>
      <c r="F54" s="178"/>
      <c r="G54" s="178"/>
    </row>
    <row r="55" spans="1:7" x14ac:dyDescent="0.25">
      <c r="B55" s="178"/>
      <c r="C55" s="178"/>
      <c r="D55" s="178"/>
      <c r="E55" s="178"/>
      <c r="F55" s="178"/>
      <c r="G55" s="178"/>
    </row>
    <row r="56" spans="1:7" x14ac:dyDescent="0.25">
      <c r="B56" s="178"/>
      <c r="C56" s="178"/>
      <c r="D56" s="178"/>
      <c r="E56" s="178"/>
      <c r="F56" s="178"/>
      <c r="G56" s="178"/>
    </row>
    <row r="57" spans="1:7" x14ac:dyDescent="0.25">
      <c r="B57" s="178"/>
      <c r="C57" s="178"/>
      <c r="D57" s="178"/>
      <c r="E57" s="178"/>
      <c r="F57" s="178"/>
      <c r="G57" s="178"/>
    </row>
    <row r="58" spans="1:7" x14ac:dyDescent="0.25">
      <c r="B58" s="178"/>
      <c r="C58" s="178"/>
      <c r="D58" s="178"/>
      <c r="E58" s="178"/>
      <c r="F58" s="178"/>
      <c r="G58" s="178"/>
    </row>
    <row r="59" spans="1:7" x14ac:dyDescent="0.25">
      <c r="B59" s="178"/>
      <c r="C59" s="178"/>
      <c r="D59" s="178"/>
      <c r="E59" s="178"/>
      <c r="F59" s="178"/>
      <c r="G59" s="178"/>
    </row>
    <row r="60" spans="1:7" x14ac:dyDescent="0.25">
      <c r="B60" s="178"/>
      <c r="C60" s="178"/>
      <c r="D60" s="178"/>
      <c r="E60" s="178"/>
      <c r="F60" s="178"/>
      <c r="G60" s="178"/>
    </row>
    <row r="61" spans="1:7" x14ac:dyDescent="0.25">
      <c r="B61" s="178"/>
      <c r="C61" s="178"/>
      <c r="D61" s="178"/>
      <c r="E61" s="178"/>
      <c r="F61" s="178"/>
      <c r="G61" s="178"/>
    </row>
    <row r="62" spans="1:7" x14ac:dyDescent="0.25">
      <c r="B62" s="178"/>
      <c r="C62" s="178"/>
      <c r="D62" s="178"/>
      <c r="E62" s="178"/>
      <c r="F62" s="178"/>
      <c r="G62" s="178"/>
    </row>
    <row r="63" spans="1:7" x14ac:dyDescent="0.25">
      <c r="B63" s="178"/>
      <c r="C63" s="178"/>
      <c r="D63" s="178"/>
      <c r="E63" s="178"/>
      <c r="F63" s="178"/>
      <c r="G63" s="178"/>
    </row>
    <row r="64" spans="1:7" x14ac:dyDescent="0.25">
      <c r="B64" s="178"/>
      <c r="C64" s="178"/>
      <c r="D64" s="178"/>
      <c r="E64" s="178"/>
      <c r="F64" s="178"/>
      <c r="G64" s="178"/>
    </row>
    <row r="65" spans="2:7" x14ac:dyDescent="0.25">
      <c r="B65" s="178"/>
      <c r="C65" s="178"/>
      <c r="D65" s="178"/>
      <c r="E65" s="178"/>
      <c r="F65" s="178"/>
      <c r="G65" s="178"/>
    </row>
    <row r="66" spans="2:7" x14ac:dyDescent="0.25">
      <c r="B66" s="178"/>
      <c r="C66" s="178"/>
      <c r="D66" s="178"/>
      <c r="E66" s="178"/>
      <c r="F66" s="178"/>
      <c r="G66" s="178"/>
    </row>
    <row r="67" spans="2:7" x14ac:dyDescent="0.25">
      <c r="B67" s="178"/>
      <c r="C67" s="178"/>
      <c r="D67" s="178"/>
      <c r="E67" s="178"/>
      <c r="F67" s="178"/>
      <c r="G67" s="178"/>
    </row>
    <row r="68" spans="2:7" x14ac:dyDescent="0.25">
      <c r="B68" s="178"/>
      <c r="C68" s="178"/>
      <c r="D68" s="178"/>
      <c r="E68" s="178"/>
      <c r="F68" s="178"/>
      <c r="G68" s="178"/>
    </row>
    <row r="69" spans="2:7" x14ac:dyDescent="0.25">
      <c r="B69" s="178"/>
      <c r="C69" s="178"/>
      <c r="D69" s="178"/>
      <c r="E69" s="178"/>
      <c r="F69" s="178"/>
      <c r="G69" s="178"/>
    </row>
    <row r="70" spans="2:7" x14ac:dyDescent="0.25">
      <c r="B70" s="178"/>
      <c r="C70" s="178"/>
      <c r="D70" s="178"/>
      <c r="E70" s="178"/>
      <c r="F70" s="178"/>
      <c r="G70" s="178"/>
    </row>
    <row r="71" spans="2:7" x14ac:dyDescent="0.25">
      <c r="B71" s="178"/>
      <c r="C71" s="178"/>
      <c r="D71" s="178"/>
      <c r="E71" s="178"/>
      <c r="F71" s="178"/>
      <c r="G71" s="178"/>
    </row>
    <row r="72" spans="2:7" x14ac:dyDescent="0.25">
      <c r="B72" s="178"/>
      <c r="C72" s="178"/>
      <c r="D72" s="178"/>
      <c r="E72" s="178"/>
      <c r="F72" s="178"/>
      <c r="G72" s="178"/>
    </row>
    <row r="73" spans="2:7" x14ac:dyDescent="0.25">
      <c r="B73" s="178"/>
      <c r="C73" s="178"/>
      <c r="D73" s="178"/>
      <c r="E73" s="178"/>
      <c r="F73" s="178"/>
      <c r="G73" s="178"/>
    </row>
    <row r="74" spans="2:7" x14ac:dyDescent="0.25">
      <c r="B74" s="178"/>
      <c r="C74" s="178"/>
      <c r="D74" s="178"/>
      <c r="E74" s="178"/>
      <c r="F74" s="178"/>
      <c r="G74" s="178"/>
    </row>
    <row r="75" spans="2:7" x14ac:dyDescent="0.25">
      <c r="B75" s="178"/>
      <c r="C75" s="178"/>
      <c r="D75" s="178"/>
      <c r="E75" s="178"/>
      <c r="F75" s="178"/>
      <c r="G75" s="178"/>
    </row>
    <row r="76" spans="2:7" x14ac:dyDescent="0.25">
      <c r="B76" s="178"/>
      <c r="C76" s="178"/>
      <c r="D76" s="178"/>
      <c r="E76" s="178"/>
      <c r="F76" s="178"/>
      <c r="G76" s="178"/>
    </row>
    <row r="77" spans="2:7" x14ac:dyDescent="0.25">
      <c r="B77" s="178"/>
      <c r="C77" s="178"/>
      <c r="D77" s="178"/>
      <c r="E77" s="178"/>
      <c r="F77" s="178"/>
      <c r="G77" s="178"/>
    </row>
    <row r="78" spans="2:7" x14ac:dyDescent="0.25">
      <c r="B78" s="178"/>
      <c r="C78" s="178"/>
      <c r="D78" s="178"/>
      <c r="E78" s="178"/>
      <c r="F78" s="178"/>
      <c r="G78" s="178"/>
    </row>
    <row r="79" spans="2:7" x14ac:dyDescent="0.25">
      <c r="B79" s="178"/>
      <c r="C79" s="178"/>
      <c r="D79" s="178"/>
      <c r="E79" s="178"/>
      <c r="F79" s="178"/>
      <c r="G79" s="178"/>
    </row>
    <row r="80" spans="2:7" x14ac:dyDescent="0.25">
      <c r="B80" s="178"/>
      <c r="C80" s="178"/>
      <c r="D80" s="178"/>
      <c r="E80" s="178"/>
      <c r="F80" s="178"/>
      <c r="G80" s="178"/>
    </row>
    <row r="81" spans="2:7" x14ac:dyDescent="0.25">
      <c r="B81" s="178"/>
      <c r="C81" s="178"/>
      <c r="D81" s="178"/>
      <c r="E81" s="178"/>
      <c r="F81" s="178"/>
      <c r="G81" s="178"/>
    </row>
    <row r="82" spans="2:7" x14ac:dyDescent="0.25">
      <c r="B82" s="178"/>
      <c r="C82" s="178"/>
      <c r="D82" s="178"/>
      <c r="E82" s="178"/>
      <c r="F82" s="178"/>
      <c r="G82" s="178"/>
    </row>
    <row r="83" spans="2:7" x14ac:dyDescent="0.25">
      <c r="B83" s="178"/>
      <c r="C83" s="178"/>
      <c r="D83" s="178"/>
      <c r="E83" s="178"/>
      <c r="F83" s="178"/>
      <c r="G83" s="178"/>
    </row>
    <row r="84" spans="2:7" x14ac:dyDescent="0.25">
      <c r="B84" s="178"/>
      <c r="C84" s="178"/>
      <c r="D84" s="178"/>
      <c r="E84" s="178"/>
      <c r="F84" s="178"/>
      <c r="G84" s="178"/>
    </row>
    <row r="85" spans="2:7" x14ac:dyDescent="0.25">
      <c r="B85" s="178"/>
      <c r="C85" s="178"/>
      <c r="D85" s="178"/>
      <c r="E85" s="178"/>
      <c r="F85" s="178"/>
      <c r="G85" s="178"/>
    </row>
    <row r="86" spans="2:7" x14ac:dyDescent="0.25">
      <c r="B86" s="178"/>
      <c r="C86" s="178"/>
      <c r="D86" s="178"/>
      <c r="E86" s="178"/>
      <c r="F86" s="178"/>
      <c r="G86" s="178"/>
    </row>
    <row r="87" spans="2:7" x14ac:dyDescent="0.25">
      <c r="B87" s="178"/>
      <c r="C87" s="178"/>
      <c r="D87" s="178"/>
      <c r="E87" s="178"/>
      <c r="F87" s="178"/>
      <c r="G87" s="178"/>
    </row>
    <row r="88" spans="2:7" x14ac:dyDescent="0.25">
      <c r="B88" s="178"/>
      <c r="C88" s="178"/>
      <c r="D88" s="178"/>
      <c r="E88" s="178"/>
      <c r="F88" s="178"/>
      <c r="G88" s="178"/>
    </row>
    <row r="89" spans="2:7" x14ac:dyDescent="0.25">
      <c r="B89" s="178"/>
      <c r="C89" s="178"/>
      <c r="D89" s="178"/>
      <c r="E89" s="178"/>
      <c r="F89" s="178"/>
      <c r="G89" s="178"/>
    </row>
    <row r="90" spans="2:7" x14ac:dyDescent="0.25">
      <c r="B90" s="178"/>
      <c r="C90" s="178"/>
      <c r="D90" s="178"/>
      <c r="E90" s="178"/>
      <c r="F90" s="178"/>
      <c r="G90" s="178"/>
    </row>
    <row r="91" spans="2:7" x14ac:dyDescent="0.25">
      <c r="B91" s="178"/>
      <c r="C91" s="178"/>
      <c r="D91" s="178"/>
      <c r="E91" s="178"/>
      <c r="F91" s="178"/>
      <c r="G91" s="178"/>
    </row>
    <row r="92" spans="2:7" x14ac:dyDescent="0.25">
      <c r="B92" s="178"/>
      <c r="C92" s="178"/>
      <c r="D92" s="178"/>
      <c r="E92" s="178"/>
      <c r="F92" s="178"/>
      <c r="G92" s="178"/>
    </row>
    <row r="93" spans="2:7" x14ac:dyDescent="0.25">
      <c r="B93" s="178"/>
      <c r="C93" s="178"/>
      <c r="D93" s="178"/>
      <c r="E93" s="178"/>
      <c r="F93" s="178"/>
      <c r="G93" s="178"/>
    </row>
    <row r="94" spans="2:7" x14ac:dyDescent="0.25">
      <c r="B94" s="178"/>
      <c r="C94" s="178"/>
      <c r="D94" s="178"/>
      <c r="E94" s="178"/>
      <c r="F94" s="178"/>
      <c r="G94" s="178"/>
    </row>
    <row r="95" spans="2:7" x14ac:dyDescent="0.25">
      <c r="B95" s="178"/>
      <c r="C95" s="178"/>
      <c r="D95" s="178"/>
      <c r="E95" s="178"/>
      <c r="F95" s="178"/>
      <c r="G95" s="178"/>
    </row>
    <row r="96" spans="2:7" x14ac:dyDescent="0.25">
      <c r="B96" s="178"/>
      <c r="C96" s="178"/>
      <c r="D96" s="178"/>
      <c r="E96" s="178"/>
      <c r="F96" s="178"/>
      <c r="G96" s="178"/>
    </row>
    <row r="97" spans="2:7" x14ac:dyDescent="0.25">
      <c r="B97" s="178"/>
      <c r="C97" s="178"/>
      <c r="D97" s="178"/>
      <c r="E97" s="178"/>
      <c r="F97" s="178"/>
      <c r="G97" s="178"/>
    </row>
    <row r="98" spans="2:7" x14ac:dyDescent="0.25">
      <c r="B98" s="178"/>
      <c r="C98" s="178"/>
      <c r="D98" s="178"/>
      <c r="E98" s="178"/>
      <c r="F98" s="178"/>
      <c r="G98" s="178"/>
    </row>
    <row r="99" spans="2:7" x14ac:dyDescent="0.25">
      <c r="B99" s="178"/>
      <c r="C99" s="178"/>
      <c r="D99" s="178"/>
      <c r="E99" s="178"/>
      <c r="F99" s="178"/>
      <c r="G99" s="178"/>
    </row>
    <row r="100" spans="2:7" x14ac:dyDescent="0.25">
      <c r="B100" s="178"/>
      <c r="C100" s="178"/>
      <c r="D100" s="178"/>
      <c r="E100" s="178"/>
      <c r="F100" s="178"/>
      <c r="G100" s="178"/>
    </row>
    <row r="101" spans="2:7" x14ac:dyDescent="0.25">
      <c r="B101" s="178"/>
      <c r="C101" s="178"/>
      <c r="D101" s="178"/>
      <c r="E101" s="178"/>
      <c r="F101" s="178"/>
      <c r="G101" s="178"/>
    </row>
    <row r="102" spans="2:7" x14ac:dyDescent="0.25">
      <c r="B102" s="178"/>
      <c r="C102" s="178"/>
      <c r="D102" s="178"/>
      <c r="E102" s="178"/>
      <c r="F102" s="178"/>
      <c r="G102" s="178"/>
    </row>
    <row r="103" spans="2:7" x14ac:dyDescent="0.25">
      <c r="B103" s="178"/>
      <c r="C103" s="178"/>
      <c r="D103" s="178"/>
      <c r="E103" s="178"/>
      <c r="F103" s="178"/>
      <c r="G103" s="178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DF8C-637C-480F-B584-A25023C4F8E5}">
  <dimension ref="A1:AA41"/>
  <sheetViews>
    <sheetView workbookViewId="0">
      <selection activeCell="B2" sqref="B2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127</v>
      </c>
      <c r="C2" s="37"/>
      <c r="D2" s="38"/>
      <c r="E2" s="38"/>
      <c r="F2" s="38"/>
      <c r="G2" s="42" t="s">
        <v>14</v>
      </c>
      <c r="H2" s="16"/>
      <c r="I2" s="27"/>
      <c r="J2" s="31"/>
    </row>
    <row r="3" spans="1:23" ht="18" customHeight="1" x14ac:dyDescent="0.25">
      <c r="A3" s="11"/>
      <c r="B3" s="39" t="s">
        <v>15</v>
      </c>
      <c r="C3" s="40"/>
      <c r="D3" s="41"/>
      <c r="E3" s="41"/>
      <c r="F3" s="41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3" t="s">
        <v>16</v>
      </c>
      <c r="J4" s="32"/>
    </row>
    <row r="5" spans="1:23" ht="18" customHeight="1" thickBot="1" x14ac:dyDescent="0.3">
      <c r="A5" s="11"/>
      <c r="B5" s="44" t="s">
        <v>17</v>
      </c>
      <c r="C5" s="20"/>
      <c r="D5" s="17"/>
      <c r="E5" s="17"/>
      <c r="F5" s="45" t="s">
        <v>18</v>
      </c>
      <c r="G5" s="17"/>
      <c r="H5" s="17"/>
      <c r="I5" s="43" t="s">
        <v>19</v>
      </c>
      <c r="J5" s="46" t="s">
        <v>20</v>
      </c>
    </row>
    <row r="6" spans="1:23" ht="18" customHeight="1" thickTop="1" x14ac:dyDescent="0.25">
      <c r="A6" s="11"/>
      <c r="B6" s="55" t="s">
        <v>21</v>
      </c>
      <c r="C6" s="51"/>
      <c r="D6" s="52"/>
      <c r="E6" s="52"/>
      <c r="F6" s="52"/>
      <c r="G6" s="56" t="s">
        <v>22</v>
      </c>
      <c r="H6" s="52"/>
      <c r="I6" s="53"/>
      <c r="J6" s="54"/>
    </row>
    <row r="7" spans="1:23" ht="18" customHeight="1" x14ac:dyDescent="0.25">
      <c r="A7" s="11"/>
      <c r="B7" s="47"/>
      <c r="C7" s="48"/>
      <c r="D7" s="18"/>
      <c r="E7" s="18"/>
      <c r="F7" s="18"/>
      <c r="G7" s="57" t="s">
        <v>23</v>
      </c>
      <c r="H7" s="18"/>
      <c r="I7" s="29"/>
      <c r="J7" s="49"/>
    </row>
    <row r="8" spans="1:23" ht="18" customHeight="1" x14ac:dyDescent="0.25">
      <c r="A8" s="11"/>
      <c r="B8" s="44" t="s">
        <v>24</v>
      </c>
      <c r="C8" s="20"/>
      <c r="D8" s="17"/>
      <c r="E8" s="17"/>
      <c r="F8" s="17"/>
      <c r="G8" s="45" t="s">
        <v>22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5" t="s">
        <v>23</v>
      </c>
      <c r="H9" s="17"/>
      <c r="I9" s="28"/>
      <c r="J9" s="32"/>
    </row>
    <row r="10" spans="1:23" ht="18" customHeight="1" x14ac:dyDescent="0.25">
      <c r="A10" s="11"/>
      <c r="B10" s="44" t="s">
        <v>25</v>
      </c>
      <c r="C10" s="20"/>
      <c r="D10" s="17"/>
      <c r="E10" s="17"/>
      <c r="F10" s="17"/>
      <c r="G10" s="45" t="s">
        <v>22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5" t="s">
        <v>23</v>
      </c>
      <c r="H11" s="17"/>
      <c r="I11" s="28"/>
      <c r="J11" s="32"/>
    </row>
    <row r="12" spans="1:23" ht="18" customHeight="1" thickTop="1" x14ac:dyDescent="0.25">
      <c r="A12" s="11"/>
      <c r="B12" s="50"/>
      <c r="C12" s="51"/>
      <c r="D12" s="52"/>
      <c r="E12" s="52"/>
      <c r="F12" s="52"/>
      <c r="G12" s="52"/>
      <c r="H12" s="52"/>
      <c r="I12" s="53"/>
      <c r="J12" s="54"/>
    </row>
    <row r="13" spans="1:23" ht="18" customHeight="1" x14ac:dyDescent="0.25">
      <c r="A13" s="11"/>
      <c r="B13" s="47"/>
      <c r="C13" s="48"/>
      <c r="D13" s="18"/>
      <c r="E13" s="18"/>
      <c r="F13" s="18"/>
      <c r="G13" s="18"/>
      <c r="H13" s="18"/>
      <c r="I13" s="29"/>
      <c r="J13" s="49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0" t="s">
        <v>26</v>
      </c>
      <c r="C15" s="91" t="s">
        <v>6</v>
      </c>
      <c r="D15" s="91" t="s">
        <v>53</v>
      </c>
      <c r="E15" s="92" t="s">
        <v>54</v>
      </c>
      <c r="F15" s="104" t="s">
        <v>55</v>
      </c>
      <c r="G15" s="58" t="s">
        <v>31</v>
      </c>
      <c r="H15" s="61" t="s">
        <v>32</v>
      </c>
      <c r="I15" s="27"/>
      <c r="J15" s="54"/>
    </row>
    <row r="16" spans="1:23" ht="18" customHeight="1" x14ac:dyDescent="0.25">
      <c r="A16" s="11"/>
      <c r="B16" s="93">
        <v>1</v>
      </c>
      <c r="C16" s="94" t="s">
        <v>27</v>
      </c>
      <c r="D16" s="95">
        <f>'Rekap 7080'!B14</f>
        <v>0</v>
      </c>
      <c r="E16" s="96">
        <f>'Rekap 7080'!C14</f>
        <v>0</v>
      </c>
      <c r="F16" s="105">
        <f>'Rekap 7080'!D14</f>
        <v>0</v>
      </c>
      <c r="G16" s="59">
        <v>6</v>
      </c>
      <c r="H16" s="114" t="s">
        <v>33</v>
      </c>
      <c r="I16" s="128"/>
      <c r="J16" s="125">
        <v>0</v>
      </c>
    </row>
    <row r="17" spans="1:26" ht="18" customHeight="1" x14ac:dyDescent="0.25">
      <c r="A17" s="11"/>
      <c r="B17" s="66">
        <v>2</v>
      </c>
      <c r="C17" s="70" t="s">
        <v>28</v>
      </c>
      <c r="D17" s="77">
        <f>'Rekap 7080'!B18</f>
        <v>0</v>
      </c>
      <c r="E17" s="75">
        <f>'Rekap 7080'!C18</f>
        <v>0</v>
      </c>
      <c r="F17" s="80">
        <f>'Rekap 7080'!D18</f>
        <v>0</v>
      </c>
      <c r="G17" s="60">
        <v>7</v>
      </c>
      <c r="H17" s="115" t="s">
        <v>34</v>
      </c>
      <c r="I17" s="128"/>
      <c r="J17" s="126">
        <f>'SO 7080'!Z41</f>
        <v>0</v>
      </c>
    </row>
    <row r="18" spans="1:26" ht="18" customHeight="1" x14ac:dyDescent="0.25">
      <c r="A18" s="11"/>
      <c r="B18" s="67">
        <v>3</v>
      </c>
      <c r="C18" s="71" t="s">
        <v>29</v>
      </c>
      <c r="D18" s="78"/>
      <c r="E18" s="76"/>
      <c r="F18" s="81"/>
      <c r="G18" s="60">
        <v>8</v>
      </c>
      <c r="H18" s="115" t="s">
        <v>35</v>
      </c>
      <c r="I18" s="128"/>
      <c r="J18" s="126">
        <v>0</v>
      </c>
    </row>
    <row r="19" spans="1:26" ht="18" customHeight="1" x14ac:dyDescent="0.25">
      <c r="A19" s="11"/>
      <c r="B19" s="67">
        <v>4</v>
      </c>
      <c r="C19" s="72"/>
      <c r="D19" s="78"/>
      <c r="E19" s="76"/>
      <c r="F19" s="81"/>
      <c r="G19" s="60">
        <v>9</v>
      </c>
      <c r="H19" s="124"/>
      <c r="I19" s="128"/>
      <c r="J19" s="127"/>
    </row>
    <row r="20" spans="1:26" ht="18" customHeight="1" thickBot="1" x14ac:dyDescent="0.3">
      <c r="A20" s="11"/>
      <c r="B20" s="67">
        <v>5</v>
      </c>
      <c r="C20" s="73" t="s">
        <v>30</v>
      </c>
      <c r="D20" s="79"/>
      <c r="E20" s="99"/>
      <c r="F20" s="106">
        <f>SUM(F16:F19)</f>
        <v>0</v>
      </c>
      <c r="G20" s="60">
        <v>10</v>
      </c>
      <c r="H20" s="115" t="s">
        <v>30</v>
      </c>
      <c r="I20" s="130"/>
      <c r="J20" s="98">
        <f>SUM(J16:J19)</f>
        <v>0</v>
      </c>
    </row>
    <row r="21" spans="1:26" ht="18" customHeight="1" thickTop="1" x14ac:dyDescent="0.25">
      <c r="A21" s="11"/>
      <c r="B21" s="64" t="s">
        <v>43</v>
      </c>
      <c r="C21" s="68" t="s">
        <v>7</v>
      </c>
      <c r="D21" s="74"/>
      <c r="E21" s="19"/>
      <c r="F21" s="97"/>
      <c r="G21" s="64" t="s">
        <v>49</v>
      </c>
      <c r="H21" s="61" t="s">
        <v>7</v>
      </c>
      <c r="I21" s="29"/>
      <c r="J21" s="131"/>
    </row>
    <row r="22" spans="1:26" ht="18" customHeight="1" x14ac:dyDescent="0.25">
      <c r="A22" s="11"/>
      <c r="B22" s="59">
        <v>11</v>
      </c>
      <c r="C22" s="62" t="s">
        <v>44</v>
      </c>
      <c r="D22" s="86"/>
      <c r="E22" s="88" t="s">
        <v>47</v>
      </c>
      <c r="F22" s="80">
        <f>((F16*U22*0)+(F17*V22*0)+(F18*W22*0))/100</f>
        <v>0</v>
      </c>
      <c r="G22" s="59">
        <v>16</v>
      </c>
      <c r="H22" s="114" t="s">
        <v>50</v>
      </c>
      <c r="I22" s="129" t="s">
        <v>47</v>
      </c>
      <c r="J22" s="125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0">
        <v>12</v>
      </c>
      <c r="C23" s="63" t="s">
        <v>45</v>
      </c>
      <c r="D23" s="65"/>
      <c r="E23" s="88" t="s">
        <v>48</v>
      </c>
      <c r="F23" s="81">
        <f>((F16*U23*0)+(F17*V23*0)+(F18*W23*0))/100</f>
        <v>0</v>
      </c>
      <c r="G23" s="60">
        <v>17</v>
      </c>
      <c r="H23" s="115" t="s">
        <v>51</v>
      </c>
      <c r="I23" s="129" t="s">
        <v>47</v>
      </c>
      <c r="J23" s="126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0">
        <v>13</v>
      </c>
      <c r="C24" s="63" t="s">
        <v>46</v>
      </c>
      <c r="D24" s="65"/>
      <c r="E24" s="88" t="s">
        <v>47</v>
      </c>
      <c r="F24" s="81">
        <f>((F16*U24*0)+(F17*V24*0)+(F18*W24*0))/100</f>
        <v>0</v>
      </c>
      <c r="G24" s="60">
        <v>18</v>
      </c>
      <c r="H24" s="115" t="s">
        <v>52</v>
      </c>
      <c r="I24" s="129" t="s">
        <v>48</v>
      </c>
      <c r="J24" s="126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0">
        <v>14</v>
      </c>
      <c r="C25" s="20"/>
      <c r="D25" s="65"/>
      <c r="E25" s="89"/>
      <c r="F25" s="87"/>
      <c r="G25" s="60">
        <v>19</v>
      </c>
      <c r="H25" s="124"/>
      <c r="I25" s="128"/>
      <c r="J25" s="127"/>
    </row>
    <row r="26" spans="1:26" ht="18" customHeight="1" thickBot="1" x14ac:dyDescent="0.3">
      <c r="A26" s="11"/>
      <c r="B26" s="60">
        <v>15</v>
      </c>
      <c r="C26" s="63"/>
      <c r="D26" s="65"/>
      <c r="E26" s="65"/>
      <c r="F26" s="107"/>
      <c r="G26" s="60">
        <v>20</v>
      </c>
      <c r="H26" s="115" t="s">
        <v>30</v>
      </c>
      <c r="I26" s="130"/>
      <c r="J26" s="98">
        <f>SUM(J22:J25)+SUM(F22:F25)</f>
        <v>0</v>
      </c>
    </row>
    <row r="27" spans="1:26" ht="18" customHeight="1" thickTop="1" x14ac:dyDescent="0.25">
      <c r="A27" s="11"/>
      <c r="B27" s="100"/>
      <c r="C27" s="142" t="s">
        <v>58</v>
      </c>
      <c r="D27" s="135"/>
      <c r="E27" s="101"/>
      <c r="F27" s="30"/>
      <c r="G27" s="108" t="s">
        <v>36</v>
      </c>
      <c r="H27" s="103" t="s">
        <v>37</v>
      </c>
      <c r="I27" s="29"/>
      <c r="J27" s="33"/>
    </row>
    <row r="28" spans="1:26" ht="18" customHeight="1" x14ac:dyDescent="0.25">
      <c r="A28" s="11"/>
      <c r="B28" s="26"/>
      <c r="C28" s="133"/>
      <c r="D28" s="136"/>
      <c r="E28" s="22"/>
      <c r="F28" s="11"/>
      <c r="G28" s="109">
        <v>21</v>
      </c>
      <c r="H28" s="113" t="s">
        <v>38</v>
      </c>
      <c r="I28" s="121"/>
      <c r="J28" s="117">
        <f>F20+J20+F26+J26</f>
        <v>0</v>
      </c>
    </row>
    <row r="29" spans="1:26" ht="18" customHeight="1" x14ac:dyDescent="0.25">
      <c r="A29" s="11"/>
      <c r="B29" s="82"/>
      <c r="C29" s="134"/>
      <c r="D29" s="137"/>
      <c r="E29" s="22"/>
      <c r="F29" s="11"/>
      <c r="G29" s="59">
        <v>22</v>
      </c>
      <c r="H29" s="114" t="s">
        <v>39</v>
      </c>
      <c r="I29" s="122">
        <f>J28-SUM('SO 7080'!K9:'SO 7080'!K40)</f>
        <v>0</v>
      </c>
      <c r="J29" s="118">
        <f>ROUND(((ROUND(I29,2)*20)*1/100),2)</f>
        <v>0</v>
      </c>
    </row>
    <row r="30" spans="1:26" ht="18" customHeight="1" x14ac:dyDescent="0.25">
      <c r="A30" s="11"/>
      <c r="B30" s="23"/>
      <c r="C30" s="124"/>
      <c r="D30" s="128"/>
      <c r="E30" s="22"/>
      <c r="F30" s="11"/>
      <c r="G30" s="60">
        <v>23</v>
      </c>
      <c r="H30" s="115" t="s">
        <v>40</v>
      </c>
      <c r="I30" s="88">
        <f>SUM('SO 7080'!K9:'SO 7080'!K40)</f>
        <v>0</v>
      </c>
      <c r="J30" s="119">
        <f>ROUND(((ROUND(I30,2)*0)/100),2)</f>
        <v>0</v>
      </c>
    </row>
    <row r="31" spans="1:26" ht="18" customHeight="1" x14ac:dyDescent="0.25">
      <c r="A31" s="11"/>
      <c r="B31" s="24"/>
      <c r="C31" s="138"/>
      <c r="D31" s="139"/>
      <c r="E31" s="22"/>
      <c r="F31" s="11"/>
      <c r="G31" s="109">
        <v>24</v>
      </c>
      <c r="H31" s="113" t="s">
        <v>41</v>
      </c>
      <c r="I31" s="112"/>
      <c r="J31" s="132">
        <f>SUM(J28:J30)</f>
        <v>0</v>
      </c>
    </row>
    <row r="32" spans="1:26" ht="18" customHeight="1" thickBot="1" x14ac:dyDescent="0.3">
      <c r="A32" s="11"/>
      <c r="B32" s="47"/>
      <c r="C32" s="116"/>
      <c r="D32" s="123"/>
      <c r="E32" s="83"/>
      <c r="F32" s="84"/>
      <c r="G32" s="59" t="s">
        <v>42</v>
      </c>
      <c r="H32" s="116"/>
      <c r="I32" s="123"/>
      <c r="J32" s="120"/>
    </row>
    <row r="33" spans="1:10" ht="18" customHeight="1" thickTop="1" x14ac:dyDescent="0.25">
      <c r="A33" s="11"/>
      <c r="B33" s="100"/>
      <c r="C33" s="101"/>
      <c r="D33" s="140" t="s">
        <v>56</v>
      </c>
      <c r="E33" s="15"/>
      <c r="F33" s="102"/>
      <c r="G33" s="110">
        <v>26</v>
      </c>
      <c r="H33" s="141" t="s">
        <v>57</v>
      </c>
      <c r="I33" s="30"/>
      <c r="J33" s="111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2"/>
      <c r="C40" s="83"/>
      <c r="D40" s="12"/>
      <c r="E40" s="12"/>
      <c r="F40" s="12"/>
      <c r="G40" s="12"/>
      <c r="H40" s="12"/>
      <c r="I40" s="84"/>
      <c r="J40" s="85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1E07-EA82-44CF-B1FE-F7299DD7AF41}">
  <dimension ref="A1:Z500"/>
  <sheetViews>
    <sheetView workbookViewId="0">
      <selection activeCell="A4" sqref="A4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4" t="s">
        <v>21</v>
      </c>
      <c r="B1" s="143"/>
      <c r="C1" s="143"/>
      <c r="D1" s="144" t="s">
        <v>18</v>
      </c>
      <c r="E1" s="143"/>
      <c r="F1" s="143"/>
      <c r="W1">
        <v>30.126000000000001</v>
      </c>
    </row>
    <row r="2" spans="1:26" x14ac:dyDescent="0.25">
      <c r="A2" s="144" t="s">
        <v>25</v>
      </c>
      <c r="B2" s="143"/>
      <c r="C2" s="143"/>
      <c r="D2" s="144" t="s">
        <v>16</v>
      </c>
      <c r="E2" s="143"/>
      <c r="F2" s="143"/>
    </row>
    <row r="3" spans="1:26" x14ac:dyDescent="0.25">
      <c r="A3" s="144" t="s">
        <v>24</v>
      </c>
      <c r="B3" s="143"/>
      <c r="C3" s="143"/>
      <c r="D3" s="144" t="s">
        <v>62</v>
      </c>
      <c r="E3" s="143"/>
      <c r="F3" s="143"/>
    </row>
    <row r="4" spans="1:26" x14ac:dyDescent="0.25">
      <c r="A4" s="144" t="s">
        <v>127</v>
      </c>
      <c r="B4" s="143"/>
      <c r="C4" s="143"/>
      <c r="D4" s="143"/>
      <c r="E4" s="143"/>
      <c r="F4" s="143"/>
    </row>
    <row r="5" spans="1:26" x14ac:dyDescent="0.25">
      <c r="A5" s="144" t="s">
        <v>15</v>
      </c>
      <c r="B5" s="143"/>
      <c r="C5" s="143"/>
      <c r="D5" s="143"/>
      <c r="E5" s="143"/>
      <c r="F5" s="143"/>
    </row>
    <row r="6" spans="1:26" x14ac:dyDescent="0.25">
      <c r="A6" s="143"/>
      <c r="B6" s="143"/>
      <c r="C6" s="143"/>
      <c r="D6" s="143"/>
      <c r="E6" s="143"/>
      <c r="F6" s="143"/>
    </row>
    <row r="7" spans="1:26" x14ac:dyDescent="0.25">
      <c r="A7" s="143"/>
      <c r="B7" s="143"/>
      <c r="C7" s="143"/>
      <c r="D7" s="143"/>
      <c r="E7" s="143"/>
      <c r="F7" s="143"/>
    </row>
    <row r="8" spans="1:26" x14ac:dyDescent="0.25">
      <c r="A8" s="145" t="s">
        <v>63</v>
      </c>
      <c r="B8" s="143"/>
      <c r="C8" s="143"/>
      <c r="D8" s="143"/>
      <c r="E8" s="143"/>
      <c r="F8" s="143"/>
    </row>
    <row r="9" spans="1:26" x14ac:dyDescent="0.25">
      <c r="A9" s="146" t="s">
        <v>59</v>
      </c>
      <c r="B9" s="146" t="s">
        <v>53</v>
      </c>
      <c r="C9" s="146" t="s">
        <v>54</v>
      </c>
      <c r="D9" s="146" t="s">
        <v>30</v>
      </c>
      <c r="E9" s="146" t="s">
        <v>60</v>
      </c>
      <c r="F9" s="146" t="s">
        <v>61</v>
      </c>
    </row>
    <row r="10" spans="1:26" x14ac:dyDescent="0.25">
      <c r="A10" s="153" t="s">
        <v>64</v>
      </c>
      <c r="B10" s="154"/>
      <c r="C10" s="150"/>
      <c r="D10" s="150"/>
      <c r="E10" s="151"/>
      <c r="F10" s="151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x14ac:dyDescent="0.25">
      <c r="A11" s="155" t="s">
        <v>65</v>
      </c>
      <c r="B11" s="156">
        <f>'SO 7080'!L16</f>
        <v>0</v>
      </c>
      <c r="C11" s="156">
        <f>'SO 7080'!M16</f>
        <v>0</v>
      </c>
      <c r="D11" s="156">
        <f>'SO 7080'!I16</f>
        <v>0</v>
      </c>
      <c r="E11" s="157">
        <f>'SO 7080'!P16</f>
        <v>0</v>
      </c>
      <c r="F11" s="157">
        <f>'SO 7080'!S16</f>
        <v>0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x14ac:dyDescent="0.25">
      <c r="A12" s="155" t="s">
        <v>66</v>
      </c>
      <c r="B12" s="156">
        <f>'SO 7080'!L20</f>
        <v>0</v>
      </c>
      <c r="C12" s="156">
        <f>'SO 7080'!M20</f>
        <v>0</v>
      </c>
      <c r="D12" s="156">
        <f>'SO 7080'!I20</f>
        <v>0</v>
      </c>
      <c r="E12" s="157">
        <f>'SO 7080'!P20</f>
        <v>0.97</v>
      </c>
      <c r="F12" s="157">
        <f>'SO 7080'!S20</f>
        <v>0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A13" s="155" t="s">
        <v>67</v>
      </c>
      <c r="B13" s="156">
        <f>'SO 7080'!L25</f>
        <v>0</v>
      </c>
      <c r="C13" s="156">
        <f>'SO 7080'!M25</f>
        <v>0</v>
      </c>
      <c r="D13" s="156">
        <f>'SO 7080'!I25</f>
        <v>0</v>
      </c>
      <c r="E13" s="157">
        <f>'SO 7080'!P25</f>
        <v>1.38</v>
      </c>
      <c r="F13" s="157">
        <f>'SO 7080'!S25</f>
        <v>0</v>
      </c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A14" s="2" t="s">
        <v>64</v>
      </c>
      <c r="B14" s="158">
        <f>'SO 7080'!L27</f>
        <v>0</v>
      </c>
      <c r="C14" s="158">
        <f>'SO 7080'!M27</f>
        <v>0</v>
      </c>
      <c r="D14" s="158">
        <f>'SO 7080'!I27</f>
        <v>0</v>
      </c>
      <c r="E14" s="159">
        <f>'SO 7080'!P27</f>
        <v>2.35</v>
      </c>
      <c r="F14" s="159">
        <f>'SO 7080'!S27</f>
        <v>0</v>
      </c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x14ac:dyDescent="0.25">
      <c r="A15" s="1"/>
      <c r="B15" s="148"/>
      <c r="C15" s="148"/>
      <c r="D15" s="148"/>
      <c r="E15" s="147"/>
      <c r="F15" s="147"/>
    </row>
    <row r="16" spans="1:26" x14ac:dyDescent="0.25">
      <c r="A16" s="2" t="s">
        <v>68</v>
      </c>
      <c r="B16" s="158"/>
      <c r="C16" s="156"/>
      <c r="D16" s="156"/>
      <c r="E16" s="157"/>
      <c r="F16" s="157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x14ac:dyDescent="0.25">
      <c r="A17" s="155" t="s">
        <v>69</v>
      </c>
      <c r="B17" s="156">
        <f>'SO 7080'!L38</f>
        <v>0</v>
      </c>
      <c r="C17" s="156">
        <f>'SO 7080'!M38</f>
        <v>0</v>
      </c>
      <c r="D17" s="156">
        <f>'SO 7080'!I38</f>
        <v>0</v>
      </c>
      <c r="E17" s="157">
        <f>'SO 7080'!P38</f>
        <v>0</v>
      </c>
      <c r="F17" s="157">
        <f>'SO 7080'!S38</f>
        <v>0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x14ac:dyDescent="0.25">
      <c r="A18" s="2" t="s">
        <v>68</v>
      </c>
      <c r="B18" s="158">
        <f>'SO 7080'!L40</f>
        <v>0</v>
      </c>
      <c r="C18" s="158">
        <f>'SO 7080'!M40</f>
        <v>0</v>
      </c>
      <c r="D18" s="158">
        <f>'SO 7080'!I40</f>
        <v>0</v>
      </c>
      <c r="E18" s="159">
        <f>'SO 7080'!P40</f>
        <v>0</v>
      </c>
      <c r="F18" s="159">
        <f>'SO 7080'!S40</f>
        <v>0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x14ac:dyDescent="0.25">
      <c r="A19" s="1"/>
      <c r="B19" s="148"/>
      <c r="C19" s="148"/>
      <c r="D19" s="148"/>
      <c r="E19" s="147"/>
      <c r="F19" s="147"/>
    </row>
    <row r="20" spans="1:26" x14ac:dyDescent="0.25">
      <c r="A20" s="2" t="s">
        <v>70</v>
      </c>
      <c r="B20" s="158">
        <f>'SO 7080'!L41</f>
        <v>0</v>
      </c>
      <c r="C20" s="158">
        <f>'SO 7080'!M41</f>
        <v>0</v>
      </c>
      <c r="D20" s="158">
        <f>'SO 7080'!I41</f>
        <v>0</v>
      </c>
      <c r="E20" s="159">
        <f>'SO 7080'!P41</f>
        <v>2.35</v>
      </c>
      <c r="F20" s="159">
        <f>'SO 7080'!S41</f>
        <v>0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x14ac:dyDescent="0.25">
      <c r="A21" s="1"/>
      <c r="B21" s="148"/>
      <c r="C21" s="148"/>
      <c r="D21" s="148"/>
      <c r="E21" s="147"/>
      <c r="F21" s="147"/>
    </row>
    <row r="22" spans="1:26" x14ac:dyDescent="0.25">
      <c r="A22" s="1"/>
      <c r="B22" s="148"/>
      <c r="C22" s="148"/>
      <c r="D22" s="148"/>
      <c r="E22" s="147"/>
      <c r="F22" s="147"/>
    </row>
    <row r="23" spans="1:26" x14ac:dyDescent="0.25">
      <c r="A23" s="1"/>
      <c r="B23" s="148"/>
      <c r="C23" s="148"/>
      <c r="D23" s="148"/>
      <c r="E23" s="147"/>
      <c r="F23" s="147"/>
    </row>
    <row r="24" spans="1:26" x14ac:dyDescent="0.25">
      <c r="A24" s="1"/>
      <c r="B24" s="148"/>
      <c r="C24" s="148"/>
      <c r="D24" s="148"/>
      <c r="E24" s="147"/>
      <c r="F24" s="147"/>
    </row>
    <row r="25" spans="1:26" x14ac:dyDescent="0.25">
      <c r="A25" s="1"/>
      <c r="B25" s="148"/>
      <c r="C25" s="148"/>
      <c r="D25" s="148"/>
      <c r="E25" s="147"/>
      <c r="F25" s="147"/>
    </row>
    <row r="26" spans="1:26" x14ac:dyDescent="0.25">
      <c r="A26" s="1"/>
      <c r="B26" s="148"/>
      <c r="C26" s="148"/>
      <c r="D26" s="148"/>
      <c r="E26" s="147"/>
      <c r="F26" s="147"/>
    </row>
    <row r="27" spans="1:26" x14ac:dyDescent="0.25">
      <c r="A27" s="1"/>
      <c r="B27" s="148"/>
      <c r="C27" s="148"/>
      <c r="D27" s="148"/>
      <c r="E27" s="147"/>
      <c r="F27" s="147"/>
    </row>
    <row r="28" spans="1:26" x14ac:dyDescent="0.25">
      <c r="A28" s="1"/>
      <c r="B28" s="148"/>
      <c r="C28" s="148"/>
      <c r="D28" s="148"/>
      <c r="E28" s="147"/>
      <c r="F28" s="147"/>
    </row>
    <row r="29" spans="1:26" x14ac:dyDescent="0.25">
      <c r="A29" s="1"/>
      <c r="B29" s="148"/>
      <c r="C29" s="148"/>
      <c r="D29" s="148"/>
      <c r="E29" s="147"/>
      <c r="F29" s="147"/>
    </row>
    <row r="30" spans="1:26" x14ac:dyDescent="0.25">
      <c r="A30" s="1"/>
      <c r="B30" s="148"/>
      <c r="C30" s="148"/>
      <c r="D30" s="148"/>
      <c r="E30" s="147"/>
      <c r="F30" s="147"/>
    </row>
    <row r="31" spans="1:26" x14ac:dyDescent="0.25">
      <c r="A31" s="1"/>
      <c r="B31" s="148"/>
      <c r="C31" s="148"/>
      <c r="D31" s="148"/>
      <c r="E31" s="147"/>
      <c r="F31" s="147"/>
    </row>
    <row r="32" spans="1:26" x14ac:dyDescent="0.25">
      <c r="A32" s="1"/>
      <c r="B32" s="148"/>
      <c r="C32" s="148"/>
      <c r="D32" s="148"/>
      <c r="E32" s="147"/>
      <c r="F32" s="147"/>
    </row>
    <row r="33" spans="1:6" x14ac:dyDescent="0.25">
      <c r="A33" s="1"/>
      <c r="B33" s="148"/>
      <c r="C33" s="148"/>
      <c r="D33" s="148"/>
      <c r="E33" s="147"/>
      <c r="F33" s="147"/>
    </row>
    <row r="34" spans="1:6" x14ac:dyDescent="0.25">
      <c r="A34" s="1"/>
      <c r="B34" s="148"/>
      <c r="C34" s="148"/>
      <c r="D34" s="148"/>
      <c r="E34" s="147"/>
      <c r="F34" s="147"/>
    </row>
    <row r="35" spans="1:6" x14ac:dyDescent="0.25">
      <c r="A35" s="1"/>
      <c r="B35" s="148"/>
      <c r="C35" s="148"/>
      <c r="D35" s="148"/>
      <c r="E35" s="147"/>
      <c r="F35" s="147"/>
    </row>
    <row r="36" spans="1:6" x14ac:dyDescent="0.25">
      <c r="A36" s="1"/>
      <c r="B36" s="148"/>
      <c r="C36" s="148"/>
      <c r="D36" s="148"/>
      <c r="E36" s="147"/>
      <c r="F36" s="147"/>
    </row>
    <row r="37" spans="1:6" x14ac:dyDescent="0.25">
      <c r="A37" s="1"/>
      <c r="B37" s="148"/>
      <c r="C37" s="148"/>
      <c r="D37" s="148"/>
      <c r="E37" s="147"/>
      <c r="F37" s="147"/>
    </row>
    <row r="38" spans="1:6" x14ac:dyDescent="0.25">
      <c r="A38" s="1"/>
      <c r="B38" s="148"/>
      <c r="C38" s="148"/>
      <c r="D38" s="148"/>
      <c r="E38" s="147"/>
      <c r="F38" s="147"/>
    </row>
    <row r="39" spans="1:6" x14ac:dyDescent="0.25">
      <c r="A39" s="1"/>
      <c r="B39" s="148"/>
      <c r="C39" s="148"/>
      <c r="D39" s="148"/>
      <c r="E39" s="147"/>
      <c r="F39" s="147"/>
    </row>
    <row r="40" spans="1:6" x14ac:dyDescent="0.25">
      <c r="A40" s="1"/>
      <c r="B40" s="148"/>
      <c r="C40" s="148"/>
      <c r="D40" s="148"/>
      <c r="E40" s="147"/>
      <c r="F40" s="147"/>
    </row>
    <row r="41" spans="1:6" x14ac:dyDescent="0.25">
      <c r="A41" s="1"/>
      <c r="B41" s="148"/>
      <c r="C41" s="148"/>
      <c r="D41" s="148"/>
      <c r="E41" s="147"/>
      <c r="F41" s="147"/>
    </row>
    <row r="42" spans="1:6" x14ac:dyDescent="0.25">
      <c r="A42" s="1"/>
      <c r="B42" s="148"/>
      <c r="C42" s="148"/>
      <c r="D42" s="148"/>
      <c r="E42" s="147"/>
      <c r="F42" s="147"/>
    </row>
    <row r="43" spans="1:6" x14ac:dyDescent="0.25">
      <c r="A43" s="1"/>
      <c r="B43" s="148"/>
      <c r="C43" s="148"/>
      <c r="D43" s="148"/>
      <c r="E43" s="147"/>
      <c r="F43" s="147"/>
    </row>
    <row r="44" spans="1:6" x14ac:dyDescent="0.25">
      <c r="A44" s="1"/>
      <c r="B44" s="148"/>
      <c r="C44" s="148"/>
      <c r="D44" s="148"/>
      <c r="E44" s="147"/>
      <c r="F44" s="147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ADF6-C20B-464C-8551-9B50811CA994}">
  <dimension ref="A1:AA41"/>
  <sheetViews>
    <sheetView tabSelected="1" topLeftCell="B1" workbookViewId="0">
      <pane ySplit="8" topLeftCell="A34" activePane="bottomLeft" state="frozen"/>
      <selection pane="bottomLeft" activeCell="G11" sqref="G11:G37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5.7109375" customWidth="1"/>
    <col min="4" max="4" width="44.7109375" customWidth="1"/>
    <col min="5" max="5" width="5.7109375" customWidth="1"/>
    <col min="6" max="6" width="10.7109375" customWidth="1"/>
    <col min="7" max="7" width="11.7109375" customWidth="1"/>
    <col min="8" max="8" width="9.7109375" hidden="1" customWidth="1"/>
    <col min="9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21</v>
      </c>
      <c r="C1" s="3"/>
      <c r="D1" s="3"/>
      <c r="E1" s="5" t="s">
        <v>18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25</v>
      </c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24</v>
      </c>
      <c r="C3" s="3"/>
      <c r="D3" s="3"/>
      <c r="E3" s="5" t="s">
        <v>62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3" t="s">
        <v>71</v>
      </c>
      <c r="B8" s="163" t="s">
        <v>72</v>
      </c>
      <c r="C8" s="163" t="s">
        <v>73</v>
      </c>
      <c r="D8" s="163" t="s">
        <v>74</v>
      </c>
      <c r="E8" s="163" t="s">
        <v>75</v>
      </c>
      <c r="F8" s="163" t="s">
        <v>76</v>
      </c>
      <c r="G8" s="163" t="s">
        <v>77</v>
      </c>
      <c r="H8" s="163" t="s">
        <v>54</v>
      </c>
      <c r="I8" s="163" t="s">
        <v>78</v>
      </c>
      <c r="J8" s="163"/>
      <c r="K8" s="163"/>
      <c r="L8" s="163"/>
      <c r="M8" s="163"/>
      <c r="N8" s="163"/>
      <c r="O8" s="163"/>
      <c r="P8" s="163" t="s">
        <v>79</v>
      </c>
      <c r="Q8" s="160"/>
      <c r="R8" s="160"/>
      <c r="S8" s="163" t="s">
        <v>80</v>
      </c>
      <c r="T8" s="161"/>
      <c r="U8" s="161"/>
      <c r="V8" s="161"/>
      <c r="W8" s="161"/>
      <c r="X8" s="161"/>
      <c r="Y8" s="161"/>
      <c r="Z8" s="161"/>
    </row>
    <row r="9" spans="1:26" x14ac:dyDescent="0.25">
      <c r="A9" s="149"/>
      <c r="B9" s="149"/>
      <c r="C9" s="164"/>
      <c r="D9" s="153" t="s">
        <v>64</v>
      </c>
      <c r="E9" s="149"/>
      <c r="F9" s="165"/>
      <c r="G9" s="150"/>
      <c r="H9" s="150"/>
      <c r="I9" s="150"/>
      <c r="J9" s="149"/>
      <c r="K9" s="149"/>
      <c r="L9" s="149"/>
      <c r="M9" s="149"/>
      <c r="N9" s="149"/>
      <c r="O9" s="149"/>
      <c r="P9" s="149"/>
      <c r="Q9" s="152"/>
      <c r="R9" s="152"/>
      <c r="S9" s="149"/>
      <c r="T9" s="152"/>
      <c r="U9" s="152"/>
      <c r="V9" s="152"/>
      <c r="W9" s="152"/>
      <c r="X9" s="152"/>
      <c r="Y9" s="152"/>
      <c r="Z9" s="152"/>
    </row>
    <row r="10" spans="1:26" x14ac:dyDescent="0.25">
      <c r="A10" s="155"/>
      <c r="B10" s="155"/>
      <c r="C10" s="155"/>
      <c r="D10" s="155" t="s">
        <v>65</v>
      </c>
      <c r="E10" s="155"/>
      <c r="F10" s="166"/>
      <c r="G10" s="156"/>
      <c r="H10" s="156"/>
      <c r="I10" s="156"/>
      <c r="J10" s="155"/>
      <c r="K10" s="155"/>
      <c r="L10" s="155"/>
      <c r="M10" s="155"/>
      <c r="N10" s="155"/>
      <c r="O10" s="155"/>
      <c r="P10" s="155"/>
      <c r="Q10" s="152"/>
      <c r="R10" s="152"/>
      <c r="S10" s="155"/>
      <c r="T10" s="152"/>
      <c r="U10" s="152"/>
      <c r="V10" s="152"/>
      <c r="W10" s="152"/>
      <c r="X10" s="152"/>
      <c r="Y10" s="152"/>
      <c r="Z10" s="152"/>
    </row>
    <row r="11" spans="1:26" ht="24.95" customHeight="1" x14ac:dyDescent="0.25">
      <c r="A11" s="170"/>
      <c r="B11" s="167" t="s">
        <v>81</v>
      </c>
      <c r="C11" s="171" t="s">
        <v>82</v>
      </c>
      <c r="D11" s="167" t="s">
        <v>83</v>
      </c>
      <c r="E11" s="167" t="s">
        <v>84</v>
      </c>
      <c r="F11" s="168">
        <v>1.08</v>
      </c>
      <c r="G11" s="169"/>
      <c r="H11" s="169"/>
      <c r="I11" s="169">
        <f>ROUND(F11*(G11+H11),2)</f>
        <v>0</v>
      </c>
      <c r="J11" s="167">
        <f>ROUND(F11*(N11),2)</f>
        <v>36.85</v>
      </c>
      <c r="K11" s="1">
        <f>ROUND(F11*(O11),2)</f>
        <v>0</v>
      </c>
      <c r="L11" s="1">
        <f>ROUND(F11*(G11),2)</f>
        <v>0</v>
      </c>
      <c r="M11" s="1"/>
      <c r="N11" s="1">
        <v>34.119999999999997</v>
      </c>
      <c r="O11" s="1"/>
      <c r="P11" s="166">
        <v>0</v>
      </c>
      <c r="Q11" s="166">
        <v>0</v>
      </c>
      <c r="R11" s="166">
        <v>0</v>
      </c>
      <c r="S11" s="166">
        <v>0</v>
      </c>
      <c r="Z11">
        <v>0</v>
      </c>
    </row>
    <row r="12" spans="1:26" ht="35.1" customHeight="1" x14ac:dyDescent="0.25">
      <c r="A12" s="170"/>
      <c r="B12" s="167" t="s">
        <v>81</v>
      </c>
      <c r="C12" s="171" t="s">
        <v>85</v>
      </c>
      <c r="D12" s="167" t="s">
        <v>86</v>
      </c>
      <c r="E12" s="167" t="s">
        <v>84</v>
      </c>
      <c r="F12" s="168">
        <v>1.08</v>
      </c>
      <c r="G12" s="169"/>
      <c r="H12" s="169"/>
      <c r="I12" s="169">
        <f>ROUND(F12*(G12+H12),2)</f>
        <v>0</v>
      </c>
      <c r="J12" s="167">
        <f>ROUND(F12*(N12),2)</f>
        <v>7.07</v>
      </c>
      <c r="K12" s="1">
        <f>ROUND(F12*(O12),2)</f>
        <v>0</v>
      </c>
      <c r="L12" s="1">
        <f>ROUND(F12*(G12),2)</f>
        <v>0</v>
      </c>
      <c r="M12" s="1"/>
      <c r="N12" s="1">
        <v>6.55</v>
      </c>
      <c r="O12" s="1"/>
      <c r="P12" s="166">
        <v>0</v>
      </c>
      <c r="Q12" s="166">
        <v>0</v>
      </c>
      <c r="R12" s="166">
        <v>0</v>
      </c>
      <c r="S12" s="166">
        <v>0</v>
      </c>
      <c r="Z12">
        <v>0</v>
      </c>
    </row>
    <row r="13" spans="1:26" ht="35.1" customHeight="1" x14ac:dyDescent="0.25">
      <c r="A13" s="170"/>
      <c r="B13" s="167" t="s">
        <v>81</v>
      </c>
      <c r="C13" s="171" t="s">
        <v>87</v>
      </c>
      <c r="D13" s="167" t="s">
        <v>88</v>
      </c>
      <c r="E13" s="167" t="s">
        <v>84</v>
      </c>
      <c r="F13" s="168">
        <v>1.08</v>
      </c>
      <c r="G13" s="169"/>
      <c r="H13" s="169"/>
      <c r="I13" s="169">
        <f>ROUND(F13*(G13+H13),2)</f>
        <v>0</v>
      </c>
      <c r="J13" s="167">
        <f>ROUND(F13*(N13),2)</f>
        <v>0.94</v>
      </c>
      <c r="K13" s="1">
        <f>ROUND(F13*(O13),2)</f>
        <v>0</v>
      </c>
      <c r="L13" s="1">
        <f>ROUND(F13*(G13),2)</f>
        <v>0</v>
      </c>
      <c r="M13" s="1"/>
      <c r="N13" s="1">
        <v>0.87</v>
      </c>
      <c r="O13" s="1"/>
      <c r="P13" s="166">
        <v>0</v>
      </c>
      <c r="Q13" s="166">
        <v>0</v>
      </c>
      <c r="R13" s="166">
        <v>0</v>
      </c>
      <c r="S13" s="166">
        <v>0</v>
      </c>
      <c r="Z13">
        <v>0</v>
      </c>
    </row>
    <row r="14" spans="1:26" ht="24.95" customHeight="1" x14ac:dyDescent="0.25">
      <c r="A14" s="170"/>
      <c r="B14" s="167" t="s">
        <v>81</v>
      </c>
      <c r="C14" s="171" t="s">
        <v>89</v>
      </c>
      <c r="D14" s="167" t="s">
        <v>90</v>
      </c>
      <c r="E14" s="167" t="s">
        <v>84</v>
      </c>
      <c r="F14" s="168">
        <v>1.08</v>
      </c>
      <c r="G14" s="169"/>
      <c r="H14" s="169"/>
      <c r="I14" s="169">
        <f>ROUND(F14*(G14+H14),2)</f>
        <v>0</v>
      </c>
      <c r="J14" s="167">
        <f>ROUND(F14*(N14),2)</f>
        <v>0.8</v>
      </c>
      <c r="K14" s="1">
        <f>ROUND(F14*(O14),2)</f>
        <v>0</v>
      </c>
      <c r="L14" s="1">
        <f>ROUND(F14*(G14),2)</f>
        <v>0</v>
      </c>
      <c r="M14" s="1"/>
      <c r="N14" s="1">
        <v>0.74</v>
      </c>
      <c r="O14" s="1"/>
      <c r="P14" s="166">
        <v>0</v>
      </c>
      <c r="Q14" s="166">
        <v>0</v>
      </c>
      <c r="R14" s="166">
        <v>0</v>
      </c>
      <c r="S14" s="166">
        <v>0</v>
      </c>
      <c r="Z14">
        <v>0</v>
      </c>
    </row>
    <row r="15" spans="1:26" ht="24.95" customHeight="1" x14ac:dyDescent="0.25">
      <c r="A15" s="170"/>
      <c r="B15" s="167" t="s">
        <v>91</v>
      </c>
      <c r="C15" s="171" t="s">
        <v>92</v>
      </c>
      <c r="D15" s="167" t="s">
        <v>93</v>
      </c>
      <c r="E15" s="167" t="s">
        <v>84</v>
      </c>
      <c r="F15" s="168">
        <v>1.08</v>
      </c>
      <c r="G15" s="169"/>
      <c r="H15" s="169"/>
      <c r="I15" s="169">
        <f>ROUND(F15*(G15+H15),2)</f>
        <v>0</v>
      </c>
      <c r="J15" s="167">
        <f>ROUND(F15*(N15),2)</f>
        <v>45.49</v>
      </c>
      <c r="K15" s="1">
        <f>ROUND(F15*(O15),2)</f>
        <v>0</v>
      </c>
      <c r="L15" s="1">
        <f>ROUND(F15*(G15),2)</f>
        <v>0</v>
      </c>
      <c r="M15" s="1"/>
      <c r="N15" s="1">
        <v>42.12</v>
      </c>
      <c r="O15" s="1"/>
      <c r="P15" s="166">
        <v>0</v>
      </c>
      <c r="Q15" s="166">
        <v>0</v>
      </c>
      <c r="R15" s="166">
        <v>0</v>
      </c>
      <c r="S15" s="166">
        <v>0</v>
      </c>
      <c r="Z15">
        <v>0</v>
      </c>
    </row>
    <row r="16" spans="1:26" x14ac:dyDescent="0.25">
      <c r="A16" s="155"/>
      <c r="B16" s="155"/>
      <c r="C16" s="155"/>
      <c r="D16" s="155" t="s">
        <v>65</v>
      </c>
      <c r="E16" s="155"/>
      <c r="F16" s="166"/>
      <c r="G16" s="158"/>
      <c r="H16" s="158">
        <f>ROUND((SUM(M10:M15))/1,2)</f>
        <v>0</v>
      </c>
      <c r="I16" s="158">
        <f>ROUND((SUM(I10:I15))/1,2)</f>
        <v>0</v>
      </c>
      <c r="J16" s="155"/>
      <c r="K16" s="155"/>
      <c r="L16" s="155">
        <f>ROUND((SUM(L10:L15))/1,2)</f>
        <v>0</v>
      </c>
      <c r="M16" s="155">
        <f>ROUND((SUM(M10:M15))/1,2)</f>
        <v>0</v>
      </c>
      <c r="N16" s="155"/>
      <c r="O16" s="155"/>
      <c r="P16" s="173">
        <f>ROUND((SUM(P10:P15))/1,2)</f>
        <v>0</v>
      </c>
      <c r="Q16" s="152"/>
      <c r="R16" s="152"/>
      <c r="S16" s="173">
        <f>ROUND((SUM(S10:S15))/1,2)</f>
        <v>0</v>
      </c>
      <c r="T16" s="152"/>
      <c r="U16" s="152"/>
      <c r="V16" s="152"/>
      <c r="W16" s="152"/>
      <c r="X16" s="152"/>
      <c r="Y16" s="152"/>
      <c r="Z16" s="152"/>
    </row>
    <row r="17" spans="1:26" x14ac:dyDescent="0.25">
      <c r="A17" s="1"/>
      <c r="B17" s="1"/>
      <c r="C17" s="1"/>
      <c r="D17" s="1"/>
      <c r="E17" s="1"/>
      <c r="F17" s="162"/>
      <c r="G17" s="148"/>
      <c r="H17" s="148"/>
      <c r="I17" s="148"/>
      <c r="J17" s="1"/>
      <c r="K17" s="1"/>
      <c r="L17" s="1"/>
      <c r="M17" s="1"/>
      <c r="N17" s="1"/>
      <c r="O17" s="1"/>
      <c r="P17" s="1"/>
      <c r="S17" s="1"/>
    </row>
    <row r="18" spans="1:26" x14ac:dyDescent="0.25">
      <c r="A18" s="155"/>
      <c r="B18" s="155"/>
      <c r="C18" s="155"/>
      <c r="D18" s="155" t="s">
        <v>66</v>
      </c>
      <c r="E18" s="155"/>
      <c r="F18" s="166"/>
      <c r="G18" s="156"/>
      <c r="H18" s="156"/>
      <c r="I18" s="156"/>
      <c r="J18" s="155"/>
      <c r="K18" s="155"/>
      <c r="L18" s="155"/>
      <c r="M18" s="155"/>
      <c r="N18" s="155"/>
      <c r="O18" s="155"/>
      <c r="P18" s="155"/>
      <c r="Q18" s="152"/>
      <c r="R18" s="152"/>
      <c r="S18" s="155"/>
      <c r="T18" s="152"/>
      <c r="U18" s="152"/>
      <c r="V18" s="152"/>
      <c r="W18" s="152"/>
      <c r="X18" s="152"/>
      <c r="Y18" s="152"/>
      <c r="Z18" s="152"/>
    </row>
    <row r="19" spans="1:26" ht="24.95" customHeight="1" x14ac:dyDescent="0.25">
      <c r="A19" s="170"/>
      <c r="B19" s="167" t="s">
        <v>94</v>
      </c>
      <c r="C19" s="171" t="s">
        <v>95</v>
      </c>
      <c r="D19" s="167" t="s">
        <v>96</v>
      </c>
      <c r="E19" s="167" t="s">
        <v>84</v>
      </c>
      <c r="F19" s="168">
        <v>0.44</v>
      </c>
      <c r="G19" s="169"/>
      <c r="H19" s="169"/>
      <c r="I19" s="169">
        <f>ROUND(F19*(G19+H19),2)</f>
        <v>0</v>
      </c>
      <c r="J19" s="167">
        <f>ROUND(F19*(N19),2)</f>
        <v>43.94</v>
      </c>
      <c r="K19" s="1">
        <f>ROUND(F19*(O19),2)</f>
        <v>0</v>
      </c>
      <c r="L19" s="1">
        <f>ROUND(F19*(G19),2)</f>
        <v>0</v>
      </c>
      <c r="M19" s="1"/>
      <c r="N19" s="1">
        <v>99.87</v>
      </c>
      <c r="O19" s="1"/>
      <c r="P19" s="166">
        <f>ROUND(F19*(R19),3)</f>
        <v>0.96499999999999997</v>
      </c>
      <c r="Q19" s="172"/>
      <c r="R19" s="172">
        <v>2.19306</v>
      </c>
      <c r="S19" s="166">
        <v>0</v>
      </c>
      <c r="Z19">
        <v>0</v>
      </c>
    </row>
    <row r="20" spans="1:26" x14ac:dyDescent="0.25">
      <c r="A20" s="155"/>
      <c r="B20" s="155"/>
      <c r="C20" s="155"/>
      <c r="D20" s="155" t="s">
        <v>66</v>
      </c>
      <c r="E20" s="155"/>
      <c r="F20" s="166"/>
      <c r="G20" s="158"/>
      <c r="H20" s="158">
        <f>ROUND((SUM(M18:M19))/1,2)</f>
        <v>0</v>
      </c>
      <c r="I20" s="158">
        <f>ROUND((SUM(I18:I19))/1,2)</f>
        <v>0</v>
      </c>
      <c r="J20" s="155"/>
      <c r="K20" s="155"/>
      <c r="L20" s="155">
        <f>ROUND((SUM(L18:L19))/1,2)</f>
        <v>0</v>
      </c>
      <c r="M20" s="155">
        <f>ROUND((SUM(M18:M19))/1,2)</f>
        <v>0</v>
      </c>
      <c r="N20" s="155"/>
      <c r="O20" s="155"/>
      <c r="P20" s="173">
        <f>ROUND((SUM(P18:P19))/1,2)</f>
        <v>0.97</v>
      </c>
      <c r="Q20" s="152"/>
      <c r="R20" s="152"/>
      <c r="S20" s="173">
        <f>ROUND((SUM(S18:S19))/1,2)</f>
        <v>0</v>
      </c>
      <c r="T20" s="152"/>
      <c r="U20" s="152"/>
      <c r="V20" s="152"/>
      <c r="W20" s="152"/>
      <c r="X20" s="152"/>
      <c r="Y20" s="152"/>
      <c r="Z20" s="152"/>
    </row>
    <row r="21" spans="1:26" x14ac:dyDescent="0.25">
      <c r="A21" s="1"/>
      <c r="B21" s="1"/>
      <c r="C21" s="1"/>
      <c r="D21" s="1"/>
      <c r="E21" s="1"/>
      <c r="F21" s="162"/>
      <c r="G21" s="148"/>
      <c r="H21" s="148"/>
      <c r="I21" s="148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55"/>
      <c r="B22" s="155"/>
      <c r="C22" s="155"/>
      <c r="D22" s="155" t="s">
        <v>67</v>
      </c>
      <c r="E22" s="155"/>
      <c r="F22" s="166"/>
      <c r="G22" s="156"/>
      <c r="H22" s="156"/>
      <c r="I22" s="156"/>
      <c r="J22" s="155"/>
      <c r="K22" s="155"/>
      <c r="L22" s="155"/>
      <c r="M22" s="155"/>
      <c r="N22" s="155"/>
      <c r="O22" s="155"/>
      <c r="P22" s="155"/>
      <c r="Q22" s="152"/>
      <c r="R22" s="152"/>
      <c r="S22" s="155"/>
      <c r="T22" s="152"/>
      <c r="U22" s="152"/>
      <c r="V22" s="152"/>
      <c r="W22" s="152"/>
      <c r="X22" s="152"/>
      <c r="Y22" s="152"/>
      <c r="Z22" s="152"/>
    </row>
    <row r="23" spans="1:26" ht="24.95" customHeight="1" x14ac:dyDescent="0.25">
      <c r="A23" s="170"/>
      <c r="B23" s="167" t="s">
        <v>97</v>
      </c>
      <c r="C23" s="171" t="s">
        <v>98</v>
      </c>
      <c r="D23" s="167" t="s">
        <v>99</v>
      </c>
      <c r="E23" s="167" t="s">
        <v>100</v>
      </c>
      <c r="F23" s="168">
        <v>28</v>
      </c>
      <c r="G23" s="169"/>
      <c r="H23" s="169"/>
      <c r="I23" s="169">
        <f>ROUND(F23*(G23+H23),2)</f>
        <v>0</v>
      </c>
      <c r="J23" s="167">
        <f>ROUND(F23*(N23),2)</f>
        <v>315.27999999999997</v>
      </c>
      <c r="K23" s="1">
        <f>ROUND(F23*(O23),2)</f>
        <v>0</v>
      </c>
      <c r="L23" s="1">
        <f>ROUND(F23*(G23),2)</f>
        <v>0</v>
      </c>
      <c r="M23" s="1"/>
      <c r="N23" s="1">
        <v>11.26</v>
      </c>
      <c r="O23" s="1"/>
      <c r="P23" s="166">
        <f>ROUND(F23*(R23),3)</f>
        <v>0.17799999999999999</v>
      </c>
      <c r="Q23" s="172"/>
      <c r="R23" s="172">
        <v>6.3400000000000001E-3</v>
      </c>
      <c r="S23" s="166">
        <v>0</v>
      </c>
      <c r="Z23">
        <v>0</v>
      </c>
    </row>
    <row r="24" spans="1:26" ht="24.95" customHeight="1" x14ac:dyDescent="0.25">
      <c r="A24" s="170"/>
      <c r="B24" s="167" t="s">
        <v>101</v>
      </c>
      <c r="C24" s="171" t="s">
        <v>102</v>
      </c>
      <c r="D24" s="167" t="s">
        <v>103</v>
      </c>
      <c r="E24" s="167" t="s">
        <v>100</v>
      </c>
      <c r="F24" s="168">
        <v>28</v>
      </c>
      <c r="G24" s="169"/>
      <c r="H24" s="169"/>
      <c r="I24" s="169">
        <f>ROUND(F24*(G24+H24),2)</f>
        <v>0</v>
      </c>
      <c r="J24" s="167">
        <f>ROUND(F24*(N24),2)</f>
        <v>410.2</v>
      </c>
      <c r="K24" s="1">
        <f>ROUND(F24*(O24),2)</f>
        <v>0</v>
      </c>
      <c r="L24" s="1"/>
      <c r="M24" s="1">
        <f>ROUND(F24*(G24),2)</f>
        <v>0</v>
      </c>
      <c r="N24" s="1">
        <v>14.65</v>
      </c>
      <c r="O24" s="1"/>
      <c r="P24" s="166">
        <f>ROUND(F24*(R24),3)</f>
        <v>1.204</v>
      </c>
      <c r="Q24" s="172"/>
      <c r="R24" s="172">
        <v>4.2999999999999997E-2</v>
      </c>
      <c r="S24" s="166">
        <v>0</v>
      </c>
      <c r="Z24">
        <v>0</v>
      </c>
    </row>
    <row r="25" spans="1:26" x14ac:dyDescent="0.25">
      <c r="A25" s="155"/>
      <c r="B25" s="155"/>
      <c r="C25" s="155"/>
      <c r="D25" s="155" t="s">
        <v>67</v>
      </c>
      <c r="E25" s="155"/>
      <c r="F25" s="166"/>
      <c r="G25" s="158"/>
      <c r="H25" s="158">
        <f>ROUND((SUM(M22:M24))/1,2)</f>
        <v>0</v>
      </c>
      <c r="I25" s="158">
        <f>ROUND((SUM(I22:I24))/1,2)</f>
        <v>0</v>
      </c>
      <c r="J25" s="155"/>
      <c r="K25" s="155"/>
      <c r="L25" s="155">
        <f>ROUND((SUM(L22:L24))/1,2)</f>
        <v>0</v>
      </c>
      <c r="M25" s="155">
        <f>ROUND((SUM(M22:M24))/1,2)</f>
        <v>0</v>
      </c>
      <c r="N25" s="155"/>
      <c r="O25" s="155"/>
      <c r="P25" s="173">
        <f>ROUND((SUM(P22:P24))/1,2)</f>
        <v>1.38</v>
      </c>
      <c r="Q25" s="152"/>
      <c r="R25" s="152"/>
      <c r="S25" s="173">
        <f>ROUND((SUM(S22:S24))/1,2)</f>
        <v>0</v>
      </c>
      <c r="T25" s="152"/>
      <c r="U25" s="152"/>
      <c r="V25" s="152"/>
      <c r="W25" s="152"/>
      <c r="X25" s="152"/>
      <c r="Y25" s="152"/>
      <c r="Z25" s="152"/>
    </row>
    <row r="26" spans="1:26" x14ac:dyDescent="0.25">
      <c r="A26" s="1"/>
      <c r="B26" s="1"/>
      <c r="C26" s="1"/>
      <c r="D26" s="1"/>
      <c r="E26" s="1"/>
      <c r="F26" s="162"/>
      <c r="G26" s="148"/>
      <c r="H26" s="148"/>
      <c r="I26" s="148"/>
      <c r="J26" s="1"/>
      <c r="K26" s="1"/>
      <c r="L26" s="1"/>
      <c r="M26" s="1"/>
      <c r="N26" s="1"/>
      <c r="O26" s="1"/>
      <c r="P26" s="1"/>
      <c r="S26" s="1"/>
    </row>
    <row r="27" spans="1:26" x14ac:dyDescent="0.25">
      <c r="A27" s="155"/>
      <c r="B27" s="155"/>
      <c r="C27" s="155"/>
      <c r="D27" s="2" t="s">
        <v>64</v>
      </c>
      <c r="E27" s="155"/>
      <c r="F27" s="166"/>
      <c r="G27" s="158"/>
      <c r="H27" s="158">
        <f>ROUND((SUM(M9:M26))/2,2)</f>
        <v>0</v>
      </c>
      <c r="I27" s="158">
        <f>ROUND((SUM(I9:I26))/2,2)</f>
        <v>0</v>
      </c>
      <c r="J27" s="166"/>
      <c r="K27" s="155"/>
      <c r="L27" s="156">
        <f>ROUND((SUM(L9:L26))/2,2)</f>
        <v>0</v>
      </c>
      <c r="M27" s="156">
        <f>ROUND((SUM(M9:M26))/2,2)</f>
        <v>0</v>
      </c>
      <c r="N27" s="155"/>
      <c r="O27" s="155"/>
      <c r="P27" s="173">
        <f>ROUND((SUM(P9:P26))/2,2)</f>
        <v>2.35</v>
      </c>
      <c r="S27" s="173">
        <f>ROUND((SUM(S9:S26))/2,2)</f>
        <v>0</v>
      </c>
    </row>
    <row r="28" spans="1:26" x14ac:dyDescent="0.25">
      <c r="A28" s="1"/>
      <c r="B28" s="1"/>
      <c r="C28" s="1"/>
      <c r="D28" s="1"/>
      <c r="E28" s="1"/>
      <c r="F28" s="162"/>
      <c r="G28" s="148"/>
      <c r="H28" s="148"/>
      <c r="I28" s="148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55"/>
      <c r="B29" s="155"/>
      <c r="C29" s="155"/>
      <c r="D29" s="2" t="s">
        <v>68</v>
      </c>
      <c r="E29" s="155"/>
      <c r="F29" s="166"/>
      <c r="G29" s="156"/>
      <c r="H29" s="156"/>
      <c r="I29" s="156"/>
      <c r="J29" s="155"/>
      <c r="K29" s="155"/>
      <c r="L29" s="155"/>
      <c r="M29" s="155"/>
      <c r="N29" s="155"/>
      <c r="O29" s="155"/>
      <c r="P29" s="155"/>
      <c r="Q29" s="152"/>
      <c r="R29" s="152"/>
      <c r="S29" s="155"/>
      <c r="T29" s="152"/>
      <c r="U29" s="152"/>
      <c r="V29" s="152"/>
      <c r="W29" s="152"/>
      <c r="X29" s="152"/>
      <c r="Y29" s="152"/>
      <c r="Z29" s="152"/>
    </row>
    <row r="30" spans="1:26" x14ac:dyDescent="0.25">
      <c r="A30" s="155"/>
      <c r="B30" s="155"/>
      <c r="C30" s="155"/>
      <c r="D30" s="155" t="s">
        <v>69</v>
      </c>
      <c r="E30" s="155"/>
      <c r="F30" s="166"/>
      <c r="G30" s="156"/>
      <c r="H30" s="156"/>
      <c r="I30" s="156"/>
      <c r="J30" s="155"/>
      <c r="K30" s="155"/>
      <c r="L30" s="155"/>
      <c r="M30" s="155"/>
      <c r="N30" s="155"/>
      <c r="O30" s="155"/>
      <c r="P30" s="155"/>
      <c r="Q30" s="152"/>
      <c r="R30" s="152"/>
      <c r="S30" s="155"/>
      <c r="T30" s="152"/>
      <c r="U30" s="152"/>
      <c r="V30" s="152"/>
      <c r="W30" s="152"/>
      <c r="X30" s="152"/>
      <c r="Y30" s="152"/>
      <c r="Z30" s="152"/>
    </row>
    <row r="31" spans="1:26" ht="24.95" customHeight="1" x14ac:dyDescent="0.25">
      <c r="A31" s="170"/>
      <c r="B31" s="167" t="s">
        <v>104</v>
      </c>
      <c r="C31" s="171" t="s">
        <v>105</v>
      </c>
      <c r="D31" s="167" t="s">
        <v>106</v>
      </c>
      <c r="E31" s="167" t="s">
        <v>107</v>
      </c>
      <c r="F31" s="168">
        <v>56</v>
      </c>
      <c r="G31" s="169"/>
      <c r="H31" s="169"/>
      <c r="I31" s="169">
        <f>ROUND(F31*(G31+H31),2)</f>
        <v>0</v>
      </c>
      <c r="J31" s="167">
        <f>ROUND(F31*(N31),2)</f>
        <v>230.72</v>
      </c>
      <c r="K31" s="1">
        <f>ROUND(F31*(O31),2)</f>
        <v>0</v>
      </c>
      <c r="L31" s="1">
        <f>ROUND(F31*(G31),2)</f>
        <v>0</v>
      </c>
      <c r="M31" s="1"/>
      <c r="N31" s="1">
        <v>4.12</v>
      </c>
      <c r="O31" s="1"/>
      <c r="P31" s="166">
        <v>0</v>
      </c>
      <c r="Q31" s="166">
        <v>0</v>
      </c>
      <c r="R31" s="166">
        <v>0</v>
      </c>
      <c r="S31" s="166">
        <v>0</v>
      </c>
      <c r="Z31">
        <v>0</v>
      </c>
    </row>
    <row r="32" spans="1:26" ht="24.95" customHeight="1" x14ac:dyDescent="0.25">
      <c r="A32" s="170"/>
      <c r="B32" s="167" t="s">
        <v>104</v>
      </c>
      <c r="C32" s="171" t="s">
        <v>108</v>
      </c>
      <c r="D32" s="167" t="s">
        <v>109</v>
      </c>
      <c r="E32" s="167" t="s">
        <v>110</v>
      </c>
      <c r="F32" s="168">
        <v>6810.71</v>
      </c>
      <c r="G32" s="174"/>
      <c r="H32" s="174"/>
      <c r="I32" s="174">
        <f>ROUND(F32*(G32+H32),2)</f>
        <v>0</v>
      </c>
      <c r="J32" s="167">
        <f>ROUND(F32*(N32),2)</f>
        <v>68.11</v>
      </c>
      <c r="K32" s="1">
        <f>ROUND(F32*(O32),2)</f>
        <v>0</v>
      </c>
      <c r="L32" s="1">
        <f>ROUND(F32*(G32),2)</f>
        <v>0</v>
      </c>
      <c r="M32" s="1"/>
      <c r="N32" s="1">
        <v>0.01</v>
      </c>
      <c r="O32" s="1"/>
      <c r="P32" s="166">
        <v>0</v>
      </c>
      <c r="Q32" s="166">
        <v>0</v>
      </c>
      <c r="R32" s="166">
        <v>0</v>
      </c>
      <c r="S32" s="166">
        <v>0</v>
      </c>
      <c r="Z32">
        <v>0</v>
      </c>
    </row>
    <row r="33" spans="1:26" ht="35.1" customHeight="1" x14ac:dyDescent="0.25">
      <c r="A33" s="170"/>
      <c r="B33" s="167" t="s">
        <v>91</v>
      </c>
      <c r="C33" s="171" t="s">
        <v>111</v>
      </c>
      <c r="D33" s="167" t="s">
        <v>120</v>
      </c>
      <c r="E33" s="167" t="s">
        <v>107</v>
      </c>
      <c r="F33" s="168">
        <v>56</v>
      </c>
      <c r="G33" s="169"/>
      <c r="H33" s="169"/>
      <c r="I33" s="169">
        <f>ROUND(F33*(G33+H33),2)</f>
        <v>0</v>
      </c>
      <c r="J33" s="167">
        <f>ROUND(F33*(N33),2)</f>
        <v>7000</v>
      </c>
      <c r="K33" s="1">
        <f>ROUND(F33*(O33),2)</f>
        <v>0</v>
      </c>
      <c r="L33" s="1">
        <f>ROUND(F33*(G33),2)</f>
        <v>0</v>
      </c>
      <c r="M33" s="1"/>
      <c r="N33" s="1">
        <v>125</v>
      </c>
      <c r="O33" s="1"/>
      <c r="P33" s="166">
        <v>0</v>
      </c>
      <c r="Q33" s="166">
        <v>0</v>
      </c>
      <c r="R33" s="166">
        <v>0</v>
      </c>
      <c r="S33" s="166">
        <v>0</v>
      </c>
      <c r="Z33">
        <v>0</v>
      </c>
    </row>
    <row r="34" spans="1:26" ht="24.95" customHeight="1" x14ac:dyDescent="0.25">
      <c r="A34" s="170"/>
      <c r="B34" s="167" t="s">
        <v>91</v>
      </c>
      <c r="C34" s="171" t="s">
        <v>112</v>
      </c>
      <c r="D34" s="167" t="s">
        <v>121</v>
      </c>
      <c r="E34" s="167" t="s">
        <v>113</v>
      </c>
      <c r="F34" s="168">
        <v>36</v>
      </c>
      <c r="G34" s="169"/>
      <c r="H34" s="169"/>
      <c r="I34" s="169">
        <f>ROUND(F34*(G34+H34),2)</f>
        <v>0</v>
      </c>
      <c r="J34" s="167">
        <f>ROUND(F34*(N34),2)</f>
        <v>444.96</v>
      </c>
      <c r="K34" s="1">
        <f>ROUND(F34*(O34),2)</f>
        <v>0</v>
      </c>
      <c r="L34" s="1">
        <f>ROUND(F34*(G34),2)</f>
        <v>0</v>
      </c>
      <c r="M34" s="1"/>
      <c r="N34" s="1">
        <v>12.36</v>
      </c>
      <c r="O34" s="1"/>
      <c r="P34" s="166">
        <v>0</v>
      </c>
      <c r="Q34" s="166">
        <v>0</v>
      </c>
      <c r="R34" s="166">
        <v>0</v>
      </c>
      <c r="S34" s="166">
        <v>0</v>
      </c>
      <c r="Z34">
        <v>0</v>
      </c>
    </row>
    <row r="35" spans="1:26" ht="35.25" customHeight="1" x14ac:dyDescent="0.25">
      <c r="A35" s="170"/>
      <c r="B35" s="167" t="s">
        <v>124</v>
      </c>
      <c r="C35" s="171" t="s">
        <v>126</v>
      </c>
      <c r="D35" s="167" t="s">
        <v>125</v>
      </c>
      <c r="E35" s="167" t="s">
        <v>113</v>
      </c>
      <c r="F35" s="168">
        <v>1</v>
      </c>
      <c r="G35" s="169"/>
      <c r="H35" s="169"/>
      <c r="I35" s="169">
        <f>ROUND(F35*(G35+H35),2)</f>
        <v>0</v>
      </c>
      <c r="J35" s="167"/>
      <c r="K35" s="1">
        <f>ROUND(F35*(O35),2)</f>
        <v>0</v>
      </c>
      <c r="L35" s="1">
        <f>ROUND(F35*(G35),2)</f>
        <v>0</v>
      </c>
      <c r="M35" s="1"/>
      <c r="N35" s="1"/>
      <c r="O35" s="1"/>
      <c r="P35" s="166">
        <v>0</v>
      </c>
      <c r="Q35" s="166"/>
      <c r="R35" s="166"/>
      <c r="S35" s="166">
        <v>0</v>
      </c>
    </row>
    <row r="36" spans="1:26" ht="24.95" customHeight="1" x14ac:dyDescent="0.25">
      <c r="A36" s="170"/>
      <c r="B36" s="167" t="s">
        <v>124</v>
      </c>
      <c r="C36" s="171" t="s">
        <v>123</v>
      </c>
      <c r="D36" s="167" t="s">
        <v>122</v>
      </c>
      <c r="E36" s="167" t="s">
        <v>113</v>
      </c>
      <c r="F36" s="168">
        <v>1</v>
      </c>
      <c r="G36" s="169"/>
      <c r="H36" s="169"/>
      <c r="I36" s="169">
        <f>ROUND(F36*(G36+H36),2)</f>
        <v>0</v>
      </c>
      <c r="J36" s="167"/>
      <c r="K36" s="1"/>
      <c r="L36" s="1">
        <f>ROUND(F36*(G36),2)</f>
        <v>0</v>
      </c>
      <c r="M36" s="1"/>
      <c r="N36" s="1"/>
      <c r="O36" s="1"/>
      <c r="P36" s="166">
        <v>0</v>
      </c>
      <c r="Q36" s="166"/>
      <c r="R36" s="166"/>
      <c r="S36" s="166">
        <v>0</v>
      </c>
    </row>
    <row r="37" spans="1:26" ht="24.95" customHeight="1" x14ac:dyDescent="0.25">
      <c r="A37" s="170"/>
      <c r="B37" s="167" t="s">
        <v>91</v>
      </c>
      <c r="C37" s="171" t="s">
        <v>114</v>
      </c>
      <c r="D37" s="167" t="s">
        <v>115</v>
      </c>
      <c r="E37" s="167" t="s">
        <v>113</v>
      </c>
      <c r="F37" s="168">
        <v>36</v>
      </c>
      <c r="G37" s="169"/>
      <c r="H37" s="169"/>
      <c r="I37" s="169">
        <f>ROUND(F37*(G37+H37),2)</f>
        <v>0</v>
      </c>
      <c r="J37" s="167">
        <f>ROUND(F37*(N37),2)</f>
        <v>354.6</v>
      </c>
      <c r="K37" s="1">
        <f>ROUND(F37*(O37),2)</f>
        <v>0</v>
      </c>
      <c r="L37" s="1">
        <f>ROUND(F37*(G37),2)</f>
        <v>0</v>
      </c>
      <c r="M37" s="1"/>
      <c r="N37" s="1">
        <v>9.85</v>
      </c>
      <c r="O37" s="1"/>
      <c r="P37" s="166">
        <v>0</v>
      </c>
      <c r="Q37" s="166">
        <v>0</v>
      </c>
      <c r="R37" s="166">
        <v>0</v>
      </c>
      <c r="S37" s="166">
        <v>0</v>
      </c>
      <c r="Z37">
        <v>0</v>
      </c>
    </row>
    <row r="38" spans="1:26" x14ac:dyDescent="0.25">
      <c r="A38" s="155"/>
      <c r="B38" s="155"/>
      <c r="C38" s="155"/>
      <c r="D38" s="155" t="s">
        <v>69</v>
      </c>
      <c r="E38" s="155"/>
      <c r="F38" s="166"/>
      <c r="G38" s="158"/>
      <c r="H38" s="158"/>
      <c r="I38" s="158">
        <f>SUM(I31:I37)</f>
        <v>0</v>
      </c>
      <c r="J38" s="155"/>
      <c r="K38" s="155"/>
      <c r="L38" s="155">
        <f>ROUND((SUM(L30:L37))/1,2)</f>
        <v>0</v>
      </c>
      <c r="M38" s="155">
        <f>ROUND((SUM(M30:M37))/1,2)</f>
        <v>0</v>
      </c>
      <c r="N38" s="155"/>
      <c r="O38" s="155"/>
      <c r="P38" s="173">
        <f>ROUND((SUM(P30:P37))/1,2)</f>
        <v>0</v>
      </c>
      <c r="S38" s="166">
        <f>ROUND((SUM(S30:S37))/1,2)</f>
        <v>0</v>
      </c>
    </row>
    <row r="39" spans="1:26" x14ac:dyDescent="0.25">
      <c r="A39" s="1"/>
      <c r="B39" s="1"/>
      <c r="C39" s="1"/>
      <c r="D39" s="1"/>
      <c r="E39" s="1"/>
      <c r="F39" s="162"/>
      <c r="G39" s="148"/>
      <c r="H39" s="148"/>
      <c r="I39" s="148"/>
      <c r="J39" s="1"/>
      <c r="K39" s="1"/>
      <c r="L39" s="1"/>
      <c r="M39" s="1"/>
      <c r="N39" s="1"/>
      <c r="O39" s="1"/>
      <c r="P39" s="1"/>
      <c r="S39" s="1"/>
    </row>
    <row r="40" spans="1:26" x14ac:dyDescent="0.25">
      <c r="A40" s="155"/>
      <c r="B40" s="155"/>
      <c r="C40" s="155"/>
      <c r="D40" s="2" t="s">
        <v>68</v>
      </c>
      <c r="E40" s="155"/>
      <c r="F40" s="166"/>
      <c r="G40" s="158"/>
      <c r="H40" s="158">
        <f>ROUND((SUM(M29:M39))/2,2)</f>
        <v>0</v>
      </c>
      <c r="I40" s="158">
        <f>ROUND((SUM(I29:I39))/2,2)</f>
        <v>0</v>
      </c>
      <c r="J40" s="155"/>
      <c r="K40" s="155"/>
      <c r="L40" s="155">
        <f>ROUND((SUM(L29:L39))/2,2)</f>
        <v>0</v>
      </c>
      <c r="M40" s="155">
        <f>ROUND((SUM(M29:M39))/2,2)</f>
        <v>0</v>
      </c>
      <c r="N40" s="155"/>
      <c r="O40" s="155"/>
      <c r="P40" s="173">
        <f>ROUND((SUM(P29:P39))/2,2)</f>
        <v>0</v>
      </c>
      <c r="S40" s="173">
        <f>ROUND((SUM(S29:S39))/2,2)</f>
        <v>0</v>
      </c>
    </row>
    <row r="41" spans="1:26" x14ac:dyDescent="0.25">
      <c r="A41" s="175"/>
      <c r="B41" s="175"/>
      <c r="C41" s="175"/>
      <c r="D41" s="175" t="s">
        <v>70</v>
      </c>
      <c r="E41" s="175"/>
      <c r="F41" s="176"/>
      <c r="G41" s="177"/>
      <c r="H41" s="177">
        <f>ROUND((SUM(M9:M40))/3,2)</f>
        <v>0</v>
      </c>
      <c r="I41" s="177">
        <f>ROUND((SUM(I9:I40))/3,2)</f>
        <v>0</v>
      </c>
      <c r="J41" s="175"/>
      <c r="K41" s="175">
        <f>ROUND((SUM(K9:K40))/3,2)</f>
        <v>0</v>
      </c>
      <c r="L41" s="175">
        <f>ROUND((SUM(L9:L40))/3,2)</f>
        <v>0</v>
      </c>
      <c r="M41" s="175">
        <f>ROUND((SUM(M9:M40))/3,2)</f>
        <v>0</v>
      </c>
      <c r="N41" s="175"/>
      <c r="O41" s="175"/>
      <c r="P41" s="176">
        <f>ROUND((SUM(P9:P40))/3,2)</f>
        <v>2.35</v>
      </c>
      <c r="S41" s="176">
        <f>ROUND((SUM(S9:S40))/3,2)</f>
        <v>0</v>
      </c>
      <c r="Z41">
        <f>(SUM(Z9:Z40))</f>
        <v>0</v>
      </c>
    </row>
  </sheetData>
  <printOptions horizontalCentered="1" gridLines="1"/>
  <pageMargins left="0.7" right="6.9444444444444441E-3" top="0.75" bottom="0.75" header="0.3" footer="0.3"/>
  <pageSetup paperSize="9" orientation="landscape" r:id="rId1"/>
  <headerFooter>
    <oddHeader>&amp;C&amp;B&amp; Rozpočet Bieloruská / Oplotenie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Kryci_list 7080</vt:lpstr>
      <vt:lpstr>Rekap 7080</vt:lpstr>
      <vt:lpstr>SO 7080</vt:lpstr>
      <vt:lpstr>'Rekap 7080'!Názvy_tlače</vt:lpstr>
      <vt:lpstr>'SO 7080'!Názvy_tlače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akarki</dc:creator>
  <cp:lastModifiedBy>akarki</cp:lastModifiedBy>
  <cp:lastPrinted>2019-11-05T09:23:39Z</cp:lastPrinted>
  <dcterms:created xsi:type="dcterms:W3CDTF">2019-08-23T08:09:35Z</dcterms:created>
  <dcterms:modified xsi:type="dcterms:W3CDTF">2019-11-05T10:44:22Z</dcterms:modified>
</cp:coreProperties>
</file>